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3D9B422D-FB22-42AD-8F1D-24D9A2B3EBA0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2024 3.11. su" sheetId="394" r:id="rId1"/>
    <sheet name="2024 3.11 sv" sheetId="395" r:id="rId2"/>
    <sheet name="2024 13.10. su" sheetId="392" r:id="rId3"/>
    <sheet name="2024 13.10 sv" sheetId="393" r:id="rId4"/>
    <sheet name="2024 29.9. su" sheetId="390" r:id="rId5"/>
    <sheet name="2024 29.9 sv" sheetId="391" r:id="rId6"/>
    <sheet name="2024 8.9. su" sheetId="388" r:id="rId7"/>
    <sheet name="2024 8.9 sv" sheetId="389" r:id="rId8"/>
    <sheet name="2024 18.8. su" sheetId="386" r:id="rId9"/>
    <sheet name="2024 18.8 sv" sheetId="387" r:id="rId10"/>
    <sheet name="2024 28.7 su" sheetId="384" r:id="rId11"/>
    <sheet name="2024 28.7 sv" sheetId="385" r:id="rId12"/>
    <sheet name="2024 16.6. su" sheetId="382" r:id="rId13"/>
    <sheet name="2024 16.6 sv" sheetId="383" r:id="rId14"/>
    <sheet name="2023 su" sheetId="380" r:id="rId15"/>
    <sheet name="2023 sv" sheetId="381" r:id="rId16"/>
    <sheet name="2022 su" sheetId="364" r:id="rId17"/>
    <sheet name="2022 sv" sheetId="365" r:id="rId18"/>
    <sheet name="2021 su" sheetId="352" r:id="rId19"/>
    <sheet name="2021 sv" sheetId="353" r:id="rId20"/>
    <sheet name="2020" sheetId="336" r:id="rId21"/>
    <sheet name="2020 sv" sheetId="337" r:id="rId22"/>
    <sheet name="2019 fi" sheetId="322" r:id="rId23"/>
    <sheet name="2019 sv" sheetId="323" r:id="rId24"/>
    <sheet name="2018 fi" sheetId="304" r:id="rId25"/>
    <sheet name="2018 sv" sheetId="305" r:id="rId26"/>
    <sheet name="2017 sv" sheetId="295" r:id="rId27"/>
    <sheet name="2016 fi" sheetId="274" r:id="rId28"/>
    <sheet name="2016 sv" sheetId="275" r:id="rId29"/>
    <sheet name="2015 fi" sheetId="256" r:id="rId30"/>
    <sheet name="2015 sv" sheetId="257" r:id="rId31"/>
    <sheet name="2014 fi" sheetId="238" r:id="rId32"/>
    <sheet name="2014 sv" sheetId="239" r:id="rId33"/>
    <sheet name="2013 fi" sheetId="212" r:id="rId34"/>
    <sheet name="2013 sv" sheetId="213" r:id="rId35"/>
    <sheet name="2012 fi" sheetId="190" r:id="rId36"/>
    <sheet name="2012 sv" sheetId="191" r:id="rId3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5" i="395" l="1"/>
  <c r="G25" i="395"/>
  <c r="H24" i="395"/>
  <c r="G24" i="395"/>
  <c r="H22" i="395"/>
  <c r="G22" i="395"/>
  <c r="H21" i="395"/>
  <c r="G21" i="395"/>
  <c r="H19" i="395"/>
  <c r="G19" i="395"/>
  <c r="H18" i="395"/>
  <c r="G18" i="395"/>
  <c r="H17" i="395"/>
  <c r="G17" i="395"/>
  <c r="H16" i="395"/>
  <c r="G16" i="395"/>
  <c r="H15" i="395"/>
  <c r="F15" i="395"/>
  <c r="H14" i="395"/>
  <c r="F14" i="395"/>
  <c r="H13" i="395"/>
  <c r="G13" i="395"/>
  <c r="H12" i="395"/>
  <c r="G12" i="395"/>
  <c r="H11" i="395"/>
  <c r="G11" i="395"/>
  <c r="H10" i="395"/>
  <c r="F10" i="395"/>
  <c r="H9" i="395"/>
  <c r="F9" i="395"/>
  <c r="H8" i="395"/>
  <c r="F8" i="395"/>
  <c r="H7" i="395"/>
  <c r="G7" i="395"/>
  <c r="H6" i="395"/>
  <c r="G6" i="395"/>
  <c r="H3" i="395"/>
  <c r="H25" i="393"/>
  <c r="G25" i="393"/>
  <c r="H24" i="393"/>
  <c r="G24" i="393"/>
  <c r="H22" i="393"/>
  <c r="G22" i="393"/>
  <c r="H21" i="393"/>
  <c r="G21" i="393"/>
  <c r="H19" i="393"/>
  <c r="G19" i="393"/>
  <c r="H18" i="393"/>
  <c r="G18" i="393"/>
  <c r="H17" i="393"/>
  <c r="G17" i="393"/>
  <c r="H16" i="393"/>
  <c r="G16" i="393"/>
  <c r="H15" i="393"/>
  <c r="F15" i="393"/>
  <c r="H14" i="393"/>
  <c r="F14" i="393"/>
  <c r="H13" i="393"/>
  <c r="G13" i="393"/>
  <c r="H12" i="393"/>
  <c r="G12" i="393"/>
  <c r="H11" i="393"/>
  <c r="G11" i="393"/>
  <c r="H10" i="393"/>
  <c r="F10" i="393"/>
  <c r="H9" i="393"/>
  <c r="F9" i="393"/>
  <c r="H8" i="393"/>
  <c r="F8" i="393"/>
  <c r="H7" i="393"/>
  <c r="G7" i="393"/>
  <c r="H6" i="393"/>
  <c r="G6" i="393"/>
  <c r="H3" i="393"/>
  <c r="H2" i="393"/>
  <c r="H25" i="391"/>
  <c r="G25" i="391"/>
  <c r="H24" i="391"/>
  <c r="G24" i="391"/>
  <c r="H22" i="391"/>
  <c r="G22" i="391"/>
  <c r="H21" i="391"/>
  <c r="G21" i="391"/>
  <c r="H19" i="391"/>
  <c r="G19" i="391"/>
  <c r="H18" i="391"/>
  <c r="G18" i="391"/>
  <c r="H17" i="391"/>
  <c r="G17" i="391"/>
  <c r="H16" i="391"/>
  <c r="G16" i="391"/>
  <c r="H15" i="391"/>
  <c r="F15" i="391"/>
  <c r="H14" i="391"/>
  <c r="F14" i="391"/>
  <c r="H13" i="391"/>
  <c r="G13" i="391"/>
  <c r="H12" i="391"/>
  <c r="G12" i="391"/>
  <c r="H11" i="391"/>
  <c r="G11" i="391"/>
  <c r="H10" i="391"/>
  <c r="F10" i="391"/>
  <c r="H9" i="391"/>
  <c r="F9" i="391"/>
  <c r="H8" i="391"/>
  <c r="F8" i="391"/>
  <c r="H7" i="391"/>
  <c r="G7" i="391"/>
  <c r="H6" i="391"/>
  <c r="G6" i="391"/>
  <c r="H3" i="391"/>
  <c r="H2" i="391"/>
  <c r="H25" i="389"/>
  <c r="G25" i="389"/>
  <c r="H24" i="389"/>
  <c r="G24" i="389"/>
  <c r="H22" i="389"/>
  <c r="G22" i="389"/>
  <c r="H21" i="389"/>
  <c r="G21" i="389"/>
  <c r="H19" i="389"/>
  <c r="G19" i="389"/>
  <c r="H18" i="389"/>
  <c r="G18" i="389"/>
  <c r="H17" i="389"/>
  <c r="G17" i="389"/>
  <c r="H16" i="389"/>
  <c r="G16" i="389"/>
  <c r="H15" i="389"/>
  <c r="F15" i="389"/>
  <c r="H14" i="389"/>
  <c r="F14" i="389"/>
  <c r="H13" i="389"/>
  <c r="G13" i="389"/>
  <c r="H12" i="389"/>
  <c r="G12" i="389"/>
  <c r="H11" i="389"/>
  <c r="G11" i="389"/>
  <c r="H10" i="389"/>
  <c r="F10" i="389"/>
  <c r="H9" i="389"/>
  <c r="F9" i="389"/>
  <c r="H8" i="389"/>
  <c r="F8" i="389"/>
  <c r="H7" i="389"/>
  <c r="G7" i="389"/>
  <c r="H6" i="389"/>
  <c r="G6" i="389"/>
  <c r="H3" i="389"/>
  <c r="H2" i="389"/>
  <c r="H25" i="387"/>
  <c r="G25" i="387"/>
  <c r="H24" i="387"/>
  <c r="G24" i="387"/>
  <c r="H22" i="387"/>
  <c r="G22" i="387"/>
  <c r="H21" i="387"/>
  <c r="G21" i="387"/>
  <c r="H19" i="387"/>
  <c r="G19" i="387"/>
  <c r="H18" i="387"/>
  <c r="G18" i="387"/>
  <c r="H17" i="387"/>
  <c r="G17" i="387"/>
  <c r="H16" i="387"/>
  <c r="G16" i="387"/>
  <c r="H15" i="387"/>
  <c r="F15" i="387"/>
  <c r="H14" i="387"/>
  <c r="F14" i="387"/>
  <c r="H13" i="387"/>
  <c r="G13" i="387"/>
  <c r="H12" i="387"/>
  <c r="G12" i="387"/>
  <c r="H11" i="387"/>
  <c r="G11" i="387"/>
  <c r="H10" i="387"/>
  <c r="F10" i="387"/>
  <c r="H9" i="387"/>
  <c r="F9" i="387"/>
  <c r="H8" i="387"/>
  <c r="F8" i="387"/>
  <c r="H7" i="387"/>
  <c r="G7" i="387"/>
  <c r="H6" i="387"/>
  <c r="G6" i="387"/>
  <c r="H3" i="387"/>
  <c r="H2" i="387"/>
  <c r="H25" i="385"/>
  <c r="G25" i="385"/>
  <c r="H24" i="385"/>
  <c r="G24" i="385"/>
  <c r="H22" i="385"/>
  <c r="G22" i="385"/>
  <c r="H21" i="385"/>
  <c r="G21" i="385"/>
  <c r="H19" i="385"/>
  <c r="G19" i="385"/>
  <c r="H18" i="385"/>
  <c r="G18" i="385"/>
  <c r="H17" i="385"/>
  <c r="G17" i="385"/>
  <c r="H16" i="385"/>
  <c r="G16" i="385"/>
  <c r="H15" i="385"/>
  <c r="F15" i="385"/>
  <c r="H14" i="385"/>
  <c r="F14" i="385"/>
  <c r="H13" i="385"/>
  <c r="G13" i="385"/>
  <c r="H12" i="385"/>
  <c r="G12" i="385"/>
  <c r="H11" i="385"/>
  <c r="G11" i="385"/>
  <c r="H10" i="385"/>
  <c r="F10" i="385"/>
  <c r="H9" i="385"/>
  <c r="F9" i="385"/>
  <c r="H8" i="385"/>
  <c r="F8" i="385"/>
  <c r="H7" i="385"/>
  <c r="G7" i="385"/>
  <c r="H6" i="385"/>
  <c r="G6" i="385"/>
  <c r="H3" i="385"/>
  <c r="H2" i="385"/>
  <c r="H25" i="383"/>
  <c r="G25" i="383"/>
  <c r="H24" i="383"/>
  <c r="G24" i="383"/>
  <c r="H22" i="383"/>
  <c r="G22" i="383"/>
  <c r="H21" i="383"/>
  <c r="G21" i="383"/>
  <c r="H19" i="383"/>
  <c r="G19" i="383"/>
  <c r="H18" i="383"/>
  <c r="G18" i="383"/>
  <c r="H17" i="383"/>
  <c r="G17" i="383"/>
  <c r="H16" i="383"/>
  <c r="G16" i="383"/>
  <c r="H15" i="383"/>
  <c r="F15" i="383"/>
  <c r="H14" i="383"/>
  <c r="F14" i="383"/>
  <c r="H13" i="383"/>
  <c r="G13" i="383"/>
  <c r="H12" i="383"/>
  <c r="G12" i="383"/>
  <c r="H11" i="383"/>
  <c r="G11" i="383"/>
  <c r="H10" i="383"/>
  <c r="F10" i="383"/>
  <c r="H9" i="383"/>
  <c r="F9" i="383"/>
  <c r="H8" i="383"/>
  <c r="F8" i="383"/>
  <c r="H7" i="383"/>
  <c r="G7" i="383"/>
  <c r="H6" i="383"/>
  <c r="G6" i="383"/>
  <c r="H3" i="383"/>
  <c r="H2" i="383"/>
  <c r="H25" i="381"/>
  <c r="G25" i="381"/>
  <c r="H24" i="381"/>
  <c r="G24" i="381"/>
  <c r="H22" i="381"/>
  <c r="G22" i="381"/>
  <c r="H21" i="381"/>
  <c r="G21" i="381"/>
  <c r="H19" i="381"/>
  <c r="G19" i="381"/>
  <c r="H18" i="381"/>
  <c r="G18" i="381"/>
  <c r="H17" i="381"/>
  <c r="G17" i="381"/>
  <c r="H16" i="381"/>
  <c r="G16" i="381"/>
  <c r="H15" i="381"/>
  <c r="F15" i="381"/>
  <c r="H14" i="381"/>
  <c r="F14" i="381"/>
  <c r="H13" i="381"/>
  <c r="G13" i="381"/>
  <c r="H12" i="381"/>
  <c r="G12" i="381"/>
  <c r="H11" i="381"/>
  <c r="G11" i="381"/>
  <c r="H10" i="381"/>
  <c r="F10" i="381"/>
  <c r="H9" i="381"/>
  <c r="F9" i="381"/>
  <c r="H8" i="381"/>
  <c r="F8" i="381"/>
  <c r="H7" i="381"/>
  <c r="G7" i="381"/>
  <c r="H6" i="381"/>
  <c r="G6" i="381"/>
  <c r="H3" i="381"/>
  <c r="H2" i="381"/>
  <c r="H25" i="365"/>
  <c r="G25" i="365"/>
  <c r="H24" i="365"/>
  <c r="G24" i="365"/>
  <c r="H22" i="365"/>
  <c r="G22" i="365"/>
  <c r="H21" i="365"/>
  <c r="G21" i="365"/>
  <c r="H19" i="365"/>
  <c r="G19" i="365"/>
  <c r="H18" i="365"/>
  <c r="G18" i="365"/>
  <c r="H17" i="365"/>
  <c r="G17" i="365"/>
  <c r="H16" i="365"/>
  <c r="G16" i="365"/>
  <c r="H15" i="365"/>
  <c r="F15" i="365"/>
  <c r="H14" i="365"/>
  <c r="F14" i="365"/>
  <c r="H13" i="365"/>
  <c r="G13" i="365"/>
  <c r="H12" i="365"/>
  <c r="G12" i="365"/>
  <c r="H11" i="365"/>
  <c r="G11" i="365"/>
  <c r="H10" i="365"/>
  <c r="F10" i="365"/>
  <c r="H9" i="365"/>
  <c r="F9" i="365"/>
  <c r="H8" i="365"/>
  <c r="F8" i="365"/>
  <c r="H7" i="365"/>
  <c r="G7" i="365"/>
  <c r="H6" i="365"/>
  <c r="G6" i="365"/>
  <c r="H3" i="365"/>
  <c r="H2" i="365"/>
  <c r="H25" i="353"/>
  <c r="G25" i="353"/>
  <c r="H24" i="353"/>
  <c r="G24" i="353"/>
  <c r="H22" i="353"/>
  <c r="G22" i="353"/>
  <c r="H21" i="353"/>
  <c r="G21" i="353"/>
  <c r="H19" i="353"/>
  <c r="G19" i="353"/>
  <c r="H18" i="353"/>
  <c r="G18" i="353"/>
  <c r="H17" i="353"/>
  <c r="G17" i="353"/>
  <c r="H16" i="353"/>
  <c r="G16" i="353"/>
  <c r="H15" i="353"/>
  <c r="F15" i="353"/>
  <c r="H14" i="353"/>
  <c r="F14" i="353"/>
  <c r="H13" i="353"/>
  <c r="G13" i="353"/>
  <c r="H12" i="353"/>
  <c r="G12" i="353"/>
  <c r="H11" i="353"/>
  <c r="G11" i="353"/>
  <c r="H10" i="353"/>
  <c r="F10" i="353"/>
  <c r="H9" i="353"/>
  <c r="F9" i="353"/>
  <c r="H8" i="353"/>
  <c r="F8" i="353"/>
  <c r="H7" i="353"/>
  <c r="G7" i="353"/>
  <c r="H6" i="353"/>
  <c r="G6" i="353"/>
  <c r="H3" i="353"/>
  <c r="H2" i="353"/>
  <c r="H25" i="337"/>
  <c r="G25" i="337"/>
  <c r="H24" i="337"/>
  <c r="G24" i="337"/>
  <c r="H23" i="337"/>
  <c r="G23" i="337"/>
  <c r="H22" i="337"/>
  <c r="G22" i="337"/>
  <c r="H21" i="337"/>
  <c r="G21" i="337"/>
  <c r="H20" i="337"/>
  <c r="G20" i="337"/>
  <c r="H19" i="337"/>
  <c r="G19" i="337"/>
  <c r="H18" i="337"/>
  <c r="G18" i="337"/>
  <c r="H17" i="337"/>
  <c r="G17" i="337"/>
  <c r="H16" i="337"/>
  <c r="G16" i="337"/>
  <c r="H15" i="337"/>
  <c r="F15" i="337"/>
  <c r="H14" i="337"/>
  <c r="F14" i="337"/>
  <c r="H13" i="337"/>
  <c r="G13" i="337"/>
  <c r="H12" i="337"/>
  <c r="G12" i="337"/>
  <c r="H11" i="337"/>
  <c r="G11" i="337"/>
  <c r="H10" i="337"/>
  <c r="F10" i="337"/>
  <c r="H9" i="337"/>
  <c r="F9" i="337"/>
  <c r="H8" i="337"/>
  <c r="F8" i="337"/>
  <c r="H7" i="337"/>
  <c r="G7" i="337"/>
  <c r="H6" i="337"/>
  <c r="G6" i="337"/>
  <c r="H3" i="337"/>
  <c r="H2" i="337"/>
  <c r="H25" i="323" l="1"/>
  <c r="G25" i="323"/>
  <c r="H24" i="323"/>
  <c r="G24" i="323"/>
  <c r="H23" i="323"/>
  <c r="G23" i="323"/>
  <c r="H22" i="323"/>
  <c r="G22" i="323"/>
  <c r="H21" i="323"/>
  <c r="G21" i="323"/>
  <c r="H20" i="323"/>
  <c r="G20" i="323"/>
  <c r="H19" i="323"/>
  <c r="G19" i="323"/>
  <c r="H18" i="323"/>
  <c r="G18" i="323"/>
  <c r="H17" i="323"/>
  <c r="G17" i="323"/>
  <c r="H16" i="323"/>
  <c r="G16" i="323"/>
  <c r="H15" i="323"/>
  <c r="F15" i="323"/>
  <c r="H14" i="323"/>
  <c r="F14" i="323"/>
  <c r="H13" i="323"/>
  <c r="G13" i="323"/>
  <c r="H12" i="323"/>
  <c r="G12" i="323"/>
  <c r="H11" i="323"/>
  <c r="G11" i="323"/>
  <c r="H10" i="323"/>
  <c r="F10" i="323"/>
  <c r="H9" i="323"/>
  <c r="F9" i="323"/>
  <c r="H8" i="323"/>
  <c r="F8" i="323"/>
  <c r="H7" i="323"/>
  <c r="G7" i="323"/>
  <c r="H6" i="323"/>
  <c r="G6" i="323"/>
  <c r="H3" i="323"/>
  <c r="H2" i="323"/>
  <c r="O15" i="274" l="1"/>
  <c r="H29" i="305" l="1"/>
  <c r="G29" i="305"/>
  <c r="H28" i="305"/>
  <c r="G28" i="305"/>
  <c r="H27" i="305"/>
  <c r="G27" i="305"/>
  <c r="H26" i="305"/>
  <c r="G26" i="305"/>
  <c r="H25" i="305"/>
  <c r="G25" i="305"/>
  <c r="H24" i="305"/>
  <c r="G24" i="305"/>
  <c r="H23" i="305"/>
  <c r="G23" i="305"/>
  <c r="H22" i="305"/>
  <c r="H21" i="305"/>
  <c r="H20" i="305"/>
  <c r="G20" i="305"/>
  <c r="H19" i="305"/>
  <c r="G19" i="305"/>
  <c r="H18" i="305"/>
  <c r="G18" i="305"/>
  <c r="H17" i="305"/>
  <c r="F17" i="305"/>
  <c r="H16" i="305"/>
  <c r="F16" i="305"/>
  <c r="H15" i="305"/>
  <c r="F15" i="305"/>
  <c r="H14" i="305"/>
  <c r="F14" i="305"/>
  <c r="H13" i="305"/>
  <c r="G13" i="305"/>
  <c r="H12" i="305"/>
  <c r="G12" i="305"/>
  <c r="H11" i="305"/>
  <c r="G11" i="305"/>
  <c r="H10" i="305"/>
  <c r="F10" i="305"/>
  <c r="H9" i="305"/>
  <c r="F9" i="305"/>
  <c r="H8" i="305"/>
  <c r="F8" i="305"/>
  <c r="H7" i="305"/>
  <c r="G7" i="305"/>
  <c r="H6" i="305"/>
  <c r="G6" i="305"/>
  <c r="H2" i="305"/>
  <c r="H23" i="274" l="1"/>
</calcChain>
</file>

<file path=xl/sharedStrings.xml><?xml version="1.0" encoding="utf-8"?>
<sst xmlns="http://schemas.openxmlformats.org/spreadsheetml/2006/main" count="1236" uniqueCount="66">
  <si>
    <t>VEROHALLINTO</t>
  </si>
  <si>
    <t>VEROVUOSI</t>
  </si>
  <si>
    <t>ansiotuloista</t>
  </si>
  <si>
    <t>pääomatuloista</t>
  </si>
  <si>
    <t>Kunnallisverot</t>
  </si>
  <si>
    <t>Sairausvakuutusmaksu</t>
  </si>
  <si>
    <t>Valtio</t>
  </si>
  <si>
    <t>Kunnat</t>
  </si>
  <si>
    <t>TULOVEROT</t>
  </si>
  <si>
    <t>Yhteisöt</t>
  </si>
  <si>
    <t>Henkilöasiakkaat</t>
  </si>
  <si>
    <t>N223</t>
  </si>
  <si>
    <t>SKATTEFÖRVALTNINGEN</t>
  </si>
  <si>
    <t>INKOMSTSKATTER</t>
  </si>
  <si>
    <t>Ändring</t>
  </si>
  <si>
    <t>Statsskatter</t>
  </si>
  <si>
    <t>av förvärvsinkomster</t>
  </si>
  <si>
    <t>av kapitalinkomster</t>
  </si>
  <si>
    <t>Kommunalskatter</t>
  </si>
  <si>
    <t>Sjukförsäkringspremie</t>
  </si>
  <si>
    <t>Staten</t>
  </si>
  <si>
    <t>Kommuner</t>
  </si>
  <si>
    <t>Personkunder</t>
  </si>
  <si>
    <t>Samfund</t>
  </si>
  <si>
    <t>SKATTEÅR</t>
  </si>
  <si>
    <t>€</t>
  </si>
  <si>
    <t>Ansio- ja pääomatuloverot</t>
  </si>
  <si>
    <t>-</t>
  </si>
  <si>
    <t>Yhteisöverot</t>
  </si>
  <si>
    <t>Jäännösverot</t>
  </si>
  <si>
    <t>Ennakonpalautukset</t>
  </si>
  <si>
    <t xml:space="preserve">     Muutos</t>
  </si>
  <si>
    <t>Skatter av förvärvs- och kapitalinkomster</t>
  </si>
  <si>
    <t>Kvarskatter</t>
  </si>
  <si>
    <t>Förskottsåterbäringar</t>
  </si>
  <si>
    <t>Samfundskatter</t>
  </si>
  <si>
    <t>Kirkollisverot</t>
  </si>
  <si>
    <t>evankelisluterilaiset seurakunnat</t>
  </si>
  <si>
    <t xml:space="preserve">- </t>
  </si>
  <si>
    <t>ortodoksiset seurakunnat</t>
  </si>
  <si>
    <t>Evankelisluterilaiset seurakunnat</t>
  </si>
  <si>
    <t>Kyrkoskatter</t>
  </si>
  <si>
    <t>Ev luth. kyrkoskatter</t>
  </si>
  <si>
    <t>Ortodoxa kyrkoskatter</t>
  </si>
  <si>
    <t>Tyska förs. kyrkoskatter</t>
  </si>
  <si>
    <t>Evangelisk-lutherska församlingar</t>
  </si>
  <si>
    <t>saksalainen seurakunta</t>
  </si>
  <si>
    <t>Rikssvenska Olaus Petri</t>
  </si>
  <si>
    <t>Olaus Petri förs. kyrkoskatter</t>
  </si>
  <si>
    <t>Ortodoksinen kirkko</t>
  </si>
  <si>
    <t>Ortodoxa kyrkan</t>
  </si>
  <si>
    <t>04.12.2013</t>
  </si>
  <si>
    <t>Valtion verot</t>
  </si>
  <si>
    <t>rundradioskatter</t>
  </si>
  <si>
    <t>Rundradioskatter för samfund</t>
  </si>
  <si>
    <t>yleisradioverot</t>
  </si>
  <si>
    <t>Yhteisöjen yleisradioverot</t>
  </si>
  <si>
    <t>28.10.2014</t>
  </si>
  <si>
    <t>28.10.2015</t>
  </si>
  <si>
    <t>28.10.2016</t>
  </si>
  <si>
    <t>25.10.2017</t>
  </si>
  <si>
    <t>30.10.2018</t>
  </si>
  <si>
    <t xml:space="preserve"> </t>
  </si>
  <si>
    <t>Veronpalautukset</t>
  </si>
  <si>
    <t>Skatteåterbäringar</t>
  </si>
  <si>
    <t>Muutos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</si>
</sst>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.m\.yyyy"/>
    <numFmt numFmtId="165" formatCode="0.0\ %"/>
    <numFmt numFmtId="166" formatCode="###"/>
  </numFmts>
  <fonts count="17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24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b/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9" fontId="1" fillId="0" borderId="0" applyFont="0" applyFill="0" applyBorder="0" applyAlignment="0" applyProtection="0"/>
    <xf numFmtId="0" fontId="1" fillId="0" borderId="0"/>
  </cellStyleXfs>
  <cellXfs count="212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Fill="1" applyBorder="1"/>
    <xf numFmtId="49" fontId="2" fillId="0" borderId="0" xfId="0" applyNumberFormat="1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3" fontId="3" fillId="0" borderId="0" xfId="0" applyNumberFormat="1" applyFont="1" applyFill="1" applyBorder="1"/>
    <xf numFmtId="3" fontId="4" fillId="0" borderId="0" xfId="0" applyNumberFormat="1" applyFont="1" applyAlignment="1">
      <alignment horizontal="center"/>
    </xf>
    <xf numFmtId="3" fontId="0" fillId="0" borderId="0" xfId="0" applyNumberFormat="1"/>
    <xf numFmtId="3" fontId="2" fillId="0" borderId="0" xfId="0" applyNumberFormat="1" applyFont="1" applyAlignment="1">
      <alignment horizontal="left"/>
    </xf>
    <xf numFmtId="3" fontId="3" fillId="0" borderId="0" xfId="0" applyNumberFormat="1" applyFont="1" applyAlignment="1"/>
    <xf numFmtId="0" fontId="0" fillId="0" borderId="0" xfId="0" applyBorder="1"/>
    <xf numFmtId="3" fontId="0" fillId="0" borderId="0" xfId="0" applyNumberFormat="1" applyBorder="1"/>
    <xf numFmtId="0" fontId="3" fillId="0" borderId="0" xfId="0" applyFont="1" applyBorder="1"/>
    <xf numFmtId="3" fontId="3" fillId="0" borderId="1" xfId="0" applyNumberFormat="1" applyFont="1" applyBorder="1"/>
    <xf numFmtId="3" fontId="4" fillId="0" borderId="2" xfId="0" applyNumberFormat="1" applyFont="1" applyBorder="1"/>
    <xf numFmtId="0" fontId="9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/>
    <xf numFmtId="0" fontId="10" fillId="0" borderId="0" xfId="0" applyFont="1"/>
    <xf numFmtId="3" fontId="10" fillId="0" borderId="0" xfId="0" applyNumberFormat="1" applyFont="1"/>
    <xf numFmtId="3" fontId="9" fillId="0" borderId="0" xfId="0" applyNumberFormat="1" applyFont="1" applyAlignment="1">
      <alignment horizontal="left"/>
    </xf>
    <xf numFmtId="3" fontId="10" fillId="0" borderId="0" xfId="0" applyNumberFormat="1" applyFont="1" applyFill="1" applyBorder="1"/>
    <xf numFmtId="0" fontId="9" fillId="0" borderId="0" xfId="0" applyFont="1" applyFill="1" applyBorder="1" applyAlignment="1">
      <alignment horizontal="right"/>
    </xf>
    <xf numFmtId="3" fontId="8" fillId="0" borderId="0" xfId="0" applyNumberFormat="1" applyFont="1" applyFill="1" applyBorder="1"/>
    <xf numFmtId="3" fontId="11" fillId="0" borderId="0" xfId="0" applyNumberFormat="1" applyFont="1" applyAlignment="1">
      <alignment horizontal="center"/>
    </xf>
    <xf numFmtId="0" fontId="11" fillId="0" borderId="0" xfId="0" applyFont="1" applyFill="1" applyBorder="1"/>
    <xf numFmtId="3" fontId="3" fillId="0" borderId="0" xfId="0" applyNumberFormat="1" applyFont="1" applyBorder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4" fillId="0" borderId="0" xfId="0" applyFont="1" applyBorder="1"/>
    <xf numFmtId="3" fontId="3" fillId="0" borderId="0" xfId="0" applyNumberFormat="1" applyFont="1"/>
    <xf numFmtId="0" fontId="4" fillId="2" borderId="2" xfId="1" applyFont="1" applyFill="1" applyBorder="1" applyAlignment="1">
      <alignment horizontal="left"/>
    </xf>
    <xf numFmtId="3" fontId="4" fillId="2" borderId="2" xfId="1" applyNumberFormat="1" applyFont="1" applyFill="1" applyBorder="1" applyAlignment="1">
      <alignment horizontal="left"/>
    </xf>
    <xf numFmtId="0" fontId="4" fillId="2" borderId="2" xfId="0" applyFont="1" applyFill="1" applyBorder="1"/>
    <xf numFmtId="3" fontId="4" fillId="2" borderId="2" xfId="0" applyNumberFormat="1" applyFont="1" applyFill="1" applyBorder="1"/>
    <xf numFmtId="0" fontId="4" fillId="0" borderId="0" xfId="0" quotePrefix="1" applyFont="1" applyBorder="1"/>
    <xf numFmtId="0" fontId="3" fillId="2" borderId="3" xfId="0" applyFont="1" applyFill="1" applyBorder="1"/>
    <xf numFmtId="0" fontId="4" fillId="2" borderId="3" xfId="0" applyFont="1" applyFill="1" applyBorder="1"/>
    <xf numFmtId="0" fontId="0" fillId="0" borderId="0" xfId="0" quotePrefix="1" applyBorder="1"/>
    <xf numFmtId="0" fontId="3" fillId="0" borderId="0" xfId="0" quotePrefix="1" applyFont="1" applyBorder="1"/>
    <xf numFmtId="0" fontId="3" fillId="0" borderId="4" xfId="0" applyFont="1" applyBorder="1"/>
    <xf numFmtId="0" fontId="4" fillId="2" borderId="5" xfId="1" applyFont="1" applyFill="1" applyBorder="1" applyAlignment="1">
      <alignment horizontal="left"/>
    </xf>
    <xf numFmtId="0" fontId="3" fillId="0" borderId="3" xfId="0" applyFont="1" applyBorder="1"/>
    <xf numFmtId="0" fontId="4" fillId="2" borderId="5" xfId="0" applyFont="1" applyFill="1" applyBorder="1"/>
    <xf numFmtId="0" fontId="3" fillId="2" borderId="1" xfId="0" applyFont="1" applyFill="1" applyBorder="1"/>
    <xf numFmtId="3" fontId="5" fillId="0" borderId="1" xfId="1" applyNumberFormat="1" applyFont="1" applyBorder="1" applyAlignment="1">
      <alignment horizontal="center"/>
    </xf>
    <xf numFmtId="3" fontId="7" fillId="0" borderId="1" xfId="0" applyNumberFormat="1" applyFont="1" applyBorder="1"/>
    <xf numFmtId="3" fontId="3" fillId="0" borderId="6" xfId="0" applyNumberFormat="1" applyFont="1" applyBorder="1"/>
    <xf numFmtId="3" fontId="4" fillId="2" borderId="7" xfId="1" applyNumberFormat="1" applyFont="1" applyFill="1" applyBorder="1" applyAlignment="1"/>
    <xf numFmtId="165" fontId="4" fillId="2" borderId="8" xfId="2" applyNumberFormat="1" applyFont="1" applyFill="1" applyBorder="1" applyAlignment="1"/>
    <xf numFmtId="3" fontId="3" fillId="2" borderId="7" xfId="0" applyNumberFormat="1" applyFont="1" applyFill="1" applyBorder="1"/>
    <xf numFmtId="165" fontId="3" fillId="2" borderId="8" xfId="2" applyNumberFormat="1" applyFont="1" applyFill="1" applyBorder="1" applyAlignment="1"/>
    <xf numFmtId="3" fontId="0" fillId="0" borderId="7" xfId="0" applyNumberFormat="1" applyBorder="1"/>
    <xf numFmtId="3" fontId="4" fillId="2" borderId="7" xfId="0" applyNumberFormat="1" applyFont="1" applyFill="1" applyBorder="1"/>
    <xf numFmtId="3" fontId="3" fillId="0" borderId="7" xfId="0" applyNumberFormat="1" applyFont="1" applyBorder="1"/>
    <xf numFmtId="165" fontId="3" fillId="0" borderId="8" xfId="0" applyNumberFormat="1" applyFont="1" applyBorder="1"/>
    <xf numFmtId="3" fontId="3" fillId="0" borderId="9" xfId="0" applyNumberFormat="1" applyFont="1" applyBorder="1"/>
    <xf numFmtId="3" fontId="4" fillId="0" borderId="10" xfId="1" applyNumberFormat="1" applyFont="1" applyBorder="1"/>
    <xf numFmtId="165" fontId="4" fillId="2" borderId="11" xfId="2" applyNumberFormat="1" applyFont="1" applyFill="1" applyBorder="1" applyAlignment="1"/>
    <xf numFmtId="3" fontId="3" fillId="0" borderId="7" xfId="1" applyNumberFormat="1" applyFont="1" applyBorder="1"/>
    <xf numFmtId="3" fontId="4" fillId="2" borderId="10" xfId="0" applyNumberFormat="1" applyFont="1" applyFill="1" applyBorder="1"/>
    <xf numFmtId="3" fontId="3" fillId="0" borderId="12" xfId="0" applyNumberFormat="1" applyFont="1" applyBorder="1"/>
    <xf numFmtId="3" fontId="3" fillId="2" borderId="13" xfId="0" applyNumberFormat="1" applyFont="1" applyFill="1" applyBorder="1"/>
    <xf numFmtId="165" fontId="3" fillId="2" borderId="14" xfId="2" applyNumberFormat="1" applyFont="1" applyFill="1" applyBorder="1" applyAlignment="1"/>
    <xf numFmtId="3" fontId="3" fillId="0" borderId="15" xfId="1" applyNumberFormat="1" applyFont="1" applyBorder="1" applyAlignment="1">
      <alignment horizontal="center" vertical="center" wrapText="1"/>
    </xf>
    <xf numFmtId="0" fontId="1" fillId="0" borderId="0" xfId="0" quotePrefix="1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5" xfId="0" applyFont="1" applyBorder="1"/>
    <xf numFmtId="0" fontId="3" fillId="2" borderId="2" xfId="0" applyFont="1" applyFill="1" applyBorder="1"/>
    <xf numFmtId="3" fontId="4" fillId="2" borderId="16" xfId="1" applyNumberFormat="1" applyFont="1" applyFill="1" applyBorder="1" applyAlignment="1">
      <alignment horizontal="left"/>
    </xf>
    <xf numFmtId="3" fontId="3" fillId="2" borderId="17" xfId="0" applyNumberFormat="1" applyFont="1" applyFill="1" applyBorder="1"/>
    <xf numFmtId="0" fontId="4" fillId="2" borderId="0" xfId="0" applyFont="1" applyFill="1" applyBorder="1"/>
    <xf numFmtId="3" fontId="4" fillId="2" borderId="0" xfId="0" applyNumberFormat="1" applyFont="1" applyFill="1" applyBorder="1"/>
    <xf numFmtId="3" fontId="4" fillId="0" borderId="16" xfId="0" applyNumberFormat="1" applyFont="1" applyBorder="1"/>
    <xf numFmtId="3" fontId="3" fillId="0" borderId="17" xfId="0" applyNumberFormat="1" applyFont="1" applyBorder="1"/>
    <xf numFmtId="0" fontId="3" fillId="0" borderId="1" xfId="0" applyFont="1" applyBorder="1"/>
    <xf numFmtId="3" fontId="3" fillId="0" borderId="18" xfId="0" applyNumberFormat="1" applyFont="1" applyBorder="1"/>
    <xf numFmtId="0" fontId="3" fillId="2" borderId="0" xfId="0" quotePrefix="1" applyFont="1" applyFill="1" applyBorder="1"/>
    <xf numFmtId="164" fontId="11" fillId="0" borderId="0" xfId="0" applyNumberFormat="1" applyFont="1" applyFill="1" applyBorder="1" applyAlignment="1">
      <alignment horizontal="right"/>
    </xf>
    <xf numFmtId="0" fontId="12" fillId="0" borderId="0" xfId="0" applyFont="1" applyBorder="1"/>
    <xf numFmtId="0" fontId="3" fillId="2" borderId="0" xfId="0" applyFont="1" applyFill="1"/>
    <xf numFmtId="0" fontId="12" fillId="2" borderId="0" xfId="1" applyFont="1" applyFill="1" applyBorder="1" applyAlignment="1">
      <alignment horizontal="left"/>
    </xf>
    <xf numFmtId="0" fontId="12" fillId="2" borderId="0" xfId="0" applyFont="1" applyFill="1" applyBorder="1"/>
    <xf numFmtId="0" fontId="12" fillId="2" borderId="1" xfId="0" applyFont="1" applyFill="1" applyBorder="1"/>
    <xf numFmtId="3" fontId="12" fillId="2" borderId="0" xfId="0" applyNumberFormat="1" applyFont="1" applyFill="1" applyBorder="1"/>
    <xf numFmtId="3" fontId="3" fillId="0" borderId="19" xfId="0" applyNumberFormat="1" applyFont="1" applyBorder="1"/>
    <xf numFmtId="3" fontId="3" fillId="2" borderId="19" xfId="0" applyNumberFormat="1" applyFont="1" applyFill="1" applyBorder="1"/>
    <xf numFmtId="0" fontId="3" fillId="2" borderId="17" xfId="0" applyFont="1" applyFill="1" applyBorder="1"/>
    <xf numFmtId="3" fontId="12" fillId="0" borderId="17" xfId="0" applyNumberFormat="1" applyFont="1" applyBorder="1"/>
    <xf numFmtId="0" fontId="13" fillId="2" borderId="17" xfId="1" applyFont="1" applyFill="1" applyBorder="1" applyAlignment="1">
      <alignment horizontal="left"/>
    </xf>
    <xf numFmtId="0" fontId="12" fillId="2" borderId="17" xfId="0" applyFont="1" applyFill="1" applyBorder="1"/>
    <xf numFmtId="0" fontId="3" fillId="2" borderId="4" xfId="0" applyFont="1" applyFill="1" applyBorder="1"/>
    <xf numFmtId="0" fontId="12" fillId="2" borderId="18" xfId="0" applyFont="1" applyFill="1" applyBorder="1"/>
    <xf numFmtId="0" fontId="3" fillId="2" borderId="1" xfId="0" quotePrefix="1" applyFont="1" applyFill="1" applyBorder="1"/>
    <xf numFmtId="0" fontId="3" fillId="0" borderId="0" xfId="0" quotePrefix="1" applyFont="1" applyFill="1" applyBorder="1"/>
    <xf numFmtId="0" fontId="3" fillId="0" borderId="1" xfId="0" quotePrefix="1" applyFont="1" applyFill="1" applyBorder="1"/>
    <xf numFmtId="0" fontId="1" fillId="0" borderId="0" xfId="0" applyFont="1" applyBorder="1"/>
    <xf numFmtId="0" fontId="1" fillId="2" borderId="0" xfId="0" applyFont="1" applyFill="1" applyBorder="1"/>
    <xf numFmtId="0" fontId="4" fillId="0" borderId="3" xfId="0" applyFont="1" applyBorder="1"/>
    <xf numFmtId="0" fontId="4" fillId="0" borderId="4" xfId="0" applyFont="1" applyBorder="1"/>
    <xf numFmtId="3" fontId="4" fillId="0" borderId="7" xfId="1" applyNumberFormat="1" applyFont="1" applyBorder="1"/>
    <xf numFmtId="166" fontId="3" fillId="2" borderId="8" xfId="2" applyNumberFormat="1" applyFont="1" applyFill="1" applyBorder="1" applyAlignment="1"/>
    <xf numFmtId="166" fontId="4" fillId="2" borderId="8" xfId="2" applyNumberFormat="1" applyFont="1" applyFill="1" applyBorder="1" applyAlignment="1"/>
    <xf numFmtId="166" fontId="3" fillId="0" borderId="7" xfId="1" applyNumberFormat="1" applyFont="1" applyBorder="1"/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3" fontId="9" fillId="0" borderId="0" xfId="0" applyNumberFormat="1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0" fontId="1" fillId="0" borderId="0" xfId="0" applyFont="1" applyFill="1" applyBorder="1"/>
    <xf numFmtId="0" fontId="0" fillId="0" borderId="0" xfId="0" applyFont="1" applyFill="1" applyBorder="1"/>
    <xf numFmtId="0" fontId="1" fillId="0" borderId="0" xfId="0" applyFont="1" applyFill="1" applyBorder="1" applyAlignment="1">
      <alignment horizontal="left"/>
    </xf>
    <xf numFmtId="3" fontId="1" fillId="0" borderId="0" xfId="0" applyNumberFormat="1" applyFont="1" applyFill="1" applyBorder="1" applyAlignment="1"/>
    <xf numFmtId="3" fontId="1" fillId="0" borderId="0" xfId="0" applyNumberFormat="1" applyFont="1" applyFill="1" applyBorder="1"/>
    <xf numFmtId="0" fontId="14" fillId="0" borderId="0" xfId="0" applyFont="1" applyFill="1" applyBorder="1"/>
    <xf numFmtId="3" fontId="0" fillId="0" borderId="0" xfId="0" applyNumberFormat="1" applyFont="1" applyFill="1" applyBorder="1"/>
    <xf numFmtId="3" fontId="11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3" fontId="5" fillId="0" borderId="1" xfId="1" applyNumberFormat="1" applyFont="1" applyFill="1" applyBorder="1" applyAlignment="1">
      <alignment horizontal="center"/>
    </xf>
    <xf numFmtId="3" fontId="6" fillId="0" borderId="1" xfId="0" applyNumberFormat="1" applyFont="1" applyFill="1" applyBorder="1"/>
    <xf numFmtId="3" fontId="1" fillId="0" borderId="15" xfId="1" applyNumberFormat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/>
    </xf>
    <xf numFmtId="0" fontId="4" fillId="3" borderId="2" xfId="1" applyFont="1" applyFill="1" applyBorder="1" applyAlignment="1">
      <alignment horizontal="left"/>
    </xf>
    <xf numFmtId="3" fontId="4" fillId="3" borderId="16" xfId="1" applyNumberFormat="1" applyFont="1" applyFill="1" applyBorder="1" applyAlignment="1">
      <alignment horizontal="left"/>
    </xf>
    <xf numFmtId="3" fontId="1" fillId="0" borderId="19" xfId="0" applyNumberFormat="1" applyFont="1" applyFill="1" applyBorder="1"/>
    <xf numFmtId="3" fontId="4" fillId="3" borderId="7" xfId="1" applyNumberFormat="1" applyFont="1" applyFill="1" applyBorder="1" applyAlignment="1"/>
    <xf numFmtId="165" fontId="4" fillId="3" borderId="8" xfId="2" applyNumberFormat="1" applyFont="1" applyFill="1" applyBorder="1" applyAlignment="1"/>
    <xf numFmtId="0" fontId="1" fillId="3" borderId="3" xfId="0" applyFont="1" applyFill="1" applyBorder="1"/>
    <xf numFmtId="0" fontId="1" fillId="3" borderId="0" xfId="0" applyFont="1" applyFill="1" applyBorder="1"/>
    <xf numFmtId="3" fontId="1" fillId="3" borderId="17" xfId="0" applyNumberFormat="1" applyFont="1" applyFill="1" applyBorder="1"/>
    <xf numFmtId="3" fontId="1" fillId="3" borderId="19" xfId="0" applyNumberFormat="1" applyFont="1" applyFill="1" applyBorder="1"/>
    <xf numFmtId="3" fontId="1" fillId="3" borderId="7" xfId="0" applyNumberFormat="1" applyFont="1" applyFill="1" applyBorder="1"/>
    <xf numFmtId="165" fontId="1" fillId="3" borderId="8" xfId="2" applyNumberFormat="1" applyFont="1" applyFill="1" applyBorder="1" applyAlignment="1"/>
    <xf numFmtId="0" fontId="4" fillId="3" borderId="3" xfId="0" applyFont="1" applyFill="1" applyBorder="1"/>
    <xf numFmtId="0" fontId="0" fillId="0" borderId="0" xfId="0" quotePrefix="1" applyFont="1" applyFill="1" applyBorder="1"/>
    <xf numFmtId="0" fontId="1" fillId="3" borderId="17" xfId="0" applyFont="1" applyFill="1" applyBorder="1"/>
    <xf numFmtId="3" fontId="15" fillId="0" borderId="0" xfId="0" applyNumberFormat="1" applyFont="1" applyFill="1" applyBorder="1"/>
    <xf numFmtId="3" fontId="0" fillId="0" borderId="7" xfId="0" applyNumberFormat="1" applyFont="1" applyFill="1" applyBorder="1"/>
    <xf numFmtId="0" fontId="4" fillId="0" borderId="0" xfId="0" quotePrefix="1" applyFont="1" applyFill="1" applyBorder="1"/>
    <xf numFmtId="3" fontId="4" fillId="3" borderId="7" xfId="0" applyNumberFormat="1" applyFont="1" applyFill="1" applyBorder="1"/>
    <xf numFmtId="0" fontId="1" fillId="3" borderId="0" xfId="0" quotePrefix="1" applyFont="1" applyFill="1" applyBorder="1"/>
    <xf numFmtId="3" fontId="1" fillId="0" borderId="17" xfId="0" applyNumberFormat="1" applyFont="1" applyFill="1" applyBorder="1"/>
    <xf numFmtId="3" fontId="1" fillId="0" borderId="7" xfId="0" applyNumberFormat="1" applyFont="1" applyFill="1" applyBorder="1"/>
    <xf numFmtId="165" fontId="1" fillId="0" borderId="8" xfId="0" applyNumberFormat="1" applyFont="1" applyFill="1" applyBorder="1"/>
    <xf numFmtId="0" fontId="1" fillId="3" borderId="4" xfId="0" applyFont="1" applyFill="1" applyBorder="1"/>
    <xf numFmtId="0" fontId="1" fillId="3" borderId="1" xfId="0" quotePrefix="1" applyFont="1" applyFill="1" applyBorder="1"/>
    <xf numFmtId="0" fontId="1" fillId="0" borderId="1" xfId="0" applyFont="1" applyFill="1" applyBorder="1"/>
    <xf numFmtId="3" fontId="1" fillId="0" borderId="18" xfId="0" applyNumberFormat="1" applyFont="1" applyFill="1" applyBorder="1"/>
    <xf numFmtId="3" fontId="4" fillId="3" borderId="2" xfId="1" applyNumberFormat="1" applyFont="1" applyFill="1" applyBorder="1" applyAlignment="1">
      <alignment horizontal="left"/>
    </xf>
    <xf numFmtId="3" fontId="1" fillId="0" borderId="9" xfId="0" applyNumberFormat="1" applyFont="1" applyFill="1" applyBorder="1"/>
    <xf numFmtId="3" fontId="4" fillId="0" borderId="10" xfId="1" applyNumberFormat="1" applyFont="1" applyFill="1" applyBorder="1"/>
    <xf numFmtId="165" fontId="4" fillId="3" borderId="11" xfId="2" applyNumberFormat="1" applyFont="1" applyFill="1" applyBorder="1" applyAlignment="1"/>
    <xf numFmtId="0" fontId="1" fillId="0" borderId="3" xfId="0" applyFont="1" applyFill="1" applyBorder="1"/>
    <xf numFmtId="3" fontId="1" fillId="3" borderId="0" xfId="0" applyNumberFormat="1" applyFont="1" applyFill="1" applyBorder="1"/>
    <xf numFmtId="3" fontId="1" fillId="0" borderId="6" xfId="0" applyNumberFormat="1" applyFont="1" applyFill="1" applyBorder="1"/>
    <xf numFmtId="3" fontId="1" fillId="0" borderId="7" xfId="1" applyNumberFormat="1" applyFont="1" applyFill="1" applyBorder="1"/>
    <xf numFmtId="166" fontId="1" fillId="0" borderId="7" xfId="1" applyNumberFormat="1" applyFont="1" applyFill="1" applyBorder="1"/>
    <xf numFmtId="166" fontId="1" fillId="3" borderId="8" xfId="2" applyNumberFormat="1" applyFont="1" applyFill="1" applyBorder="1" applyAlignment="1"/>
    <xf numFmtId="0" fontId="4" fillId="0" borderId="3" xfId="0" applyFont="1" applyFill="1" applyBorder="1"/>
    <xf numFmtId="3" fontId="4" fillId="0" borderId="7" xfId="1" applyNumberFormat="1" applyFont="1" applyFill="1" applyBorder="1"/>
    <xf numFmtId="0" fontId="4" fillId="3" borderId="5" xfId="0" applyFont="1" applyFill="1" applyBorder="1"/>
    <xf numFmtId="0" fontId="4" fillId="3" borderId="2" xfId="0" applyFont="1" applyFill="1" applyBorder="1"/>
    <xf numFmtId="3" fontId="4" fillId="0" borderId="2" xfId="0" applyNumberFormat="1" applyFont="1" applyFill="1" applyBorder="1"/>
    <xf numFmtId="3" fontId="4" fillId="3" borderId="10" xfId="0" applyNumberFormat="1" applyFont="1" applyFill="1" applyBorder="1"/>
    <xf numFmtId="3" fontId="4" fillId="3" borderId="2" xfId="0" applyNumberFormat="1" applyFont="1" applyFill="1" applyBorder="1"/>
    <xf numFmtId="0" fontId="1" fillId="0" borderId="4" xfId="0" applyFont="1" applyFill="1" applyBorder="1"/>
    <xf numFmtId="0" fontId="1" fillId="3" borderId="1" xfId="0" applyFont="1" applyFill="1" applyBorder="1"/>
    <xf numFmtId="3" fontId="1" fillId="0" borderId="1" xfId="0" applyNumberFormat="1" applyFont="1" applyFill="1" applyBorder="1"/>
    <xf numFmtId="3" fontId="1" fillId="0" borderId="12" xfId="0" applyNumberFormat="1" applyFont="1" applyFill="1" applyBorder="1"/>
    <xf numFmtId="3" fontId="1" fillId="3" borderId="13" xfId="0" applyNumberFormat="1" applyFont="1" applyFill="1" applyBorder="1"/>
    <xf numFmtId="165" fontId="1" fillId="3" borderId="14" xfId="2" applyNumberFormat="1" applyFont="1" applyFill="1" applyBorder="1" applyAlignment="1"/>
    <xf numFmtId="3" fontId="1" fillId="0" borderId="15" xfId="1" applyNumberFormat="1" applyFont="1" applyBorder="1" applyAlignment="1">
      <alignment horizontal="center" vertical="center" wrapText="1"/>
    </xf>
    <xf numFmtId="0" fontId="1" fillId="0" borderId="0" xfId="0" applyFont="1"/>
    <xf numFmtId="165" fontId="0" fillId="0" borderId="0" xfId="2" applyNumberFormat="1" applyFont="1"/>
    <xf numFmtId="49" fontId="16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3" fontId="1" fillId="0" borderId="0" xfId="0" applyNumberFormat="1" applyFont="1" applyAlignment="1"/>
    <xf numFmtId="1" fontId="11" fillId="0" borderId="0" xfId="0" applyNumberFormat="1" applyFont="1" applyFill="1" applyBorder="1" applyAlignment="1">
      <alignment horizontal="right"/>
    </xf>
    <xf numFmtId="3" fontId="6" fillId="0" borderId="1" xfId="0" applyNumberFormat="1" applyFont="1" applyBorder="1"/>
    <xf numFmtId="3" fontId="1" fillId="0" borderId="22" xfId="1" applyNumberFormat="1" applyFont="1" applyBorder="1" applyAlignment="1">
      <alignment horizontal="center" vertical="center" wrapText="1"/>
    </xf>
    <xf numFmtId="3" fontId="1" fillId="0" borderId="19" xfId="3" applyNumberFormat="1" applyFont="1" applyFill="1" applyBorder="1"/>
    <xf numFmtId="0" fontId="1" fillId="2" borderId="3" xfId="0" applyFont="1" applyFill="1" applyBorder="1"/>
    <xf numFmtId="3" fontId="1" fillId="2" borderId="17" xfId="0" applyNumberFormat="1" applyFont="1" applyFill="1" applyBorder="1"/>
    <xf numFmtId="3" fontId="1" fillId="3" borderId="19" xfId="3" applyNumberFormat="1" applyFont="1" applyFill="1" applyBorder="1"/>
    <xf numFmtId="3" fontId="1" fillId="3" borderId="7" xfId="3" applyNumberFormat="1" applyFont="1" applyFill="1" applyBorder="1"/>
    <xf numFmtId="0" fontId="1" fillId="2" borderId="17" xfId="0" applyFont="1" applyFill="1" applyBorder="1"/>
    <xf numFmtId="3" fontId="15" fillId="0" borderId="0" xfId="3" applyNumberFormat="1" applyFont="1" applyFill="1" applyBorder="1"/>
    <xf numFmtId="3" fontId="1" fillId="0" borderId="7" xfId="3" applyNumberFormat="1" applyFont="1" applyFill="1" applyBorder="1"/>
    <xf numFmtId="3" fontId="4" fillId="3" borderId="7" xfId="3" applyNumberFormat="1" applyFont="1" applyFill="1" applyBorder="1"/>
    <xf numFmtId="0" fontId="1" fillId="2" borderId="0" xfId="0" quotePrefix="1" applyFont="1" applyFill="1" applyBorder="1"/>
    <xf numFmtId="3" fontId="1" fillId="0" borderId="17" xfId="0" applyNumberFormat="1" applyFont="1" applyBorder="1"/>
    <xf numFmtId="165" fontId="1" fillId="0" borderId="8" xfId="3" applyNumberFormat="1" applyFont="1" applyFill="1" applyBorder="1"/>
    <xf numFmtId="3" fontId="1" fillId="0" borderId="9" xfId="3" applyNumberFormat="1" applyFont="1" applyFill="1" applyBorder="1"/>
    <xf numFmtId="3" fontId="1" fillId="2" borderId="0" xfId="0" applyNumberFormat="1" applyFont="1" applyFill="1" applyBorder="1"/>
    <xf numFmtId="3" fontId="1" fillId="0" borderId="6" xfId="3" applyNumberFormat="1" applyFont="1" applyFill="1" applyBorder="1"/>
    <xf numFmtId="3" fontId="4" fillId="3" borderId="10" xfId="3" applyNumberFormat="1" applyFont="1" applyFill="1" applyBorder="1" applyAlignment="1">
      <alignment horizontal="center"/>
    </xf>
    <xf numFmtId="3" fontId="1" fillId="0" borderId="0" xfId="0" applyNumberFormat="1" applyFont="1" applyBorder="1"/>
    <xf numFmtId="3" fontId="1" fillId="3" borderId="7" xfId="3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0" borderId="1" xfId="0" applyNumberFormat="1" applyFont="1" applyBorder="1"/>
    <xf numFmtId="3" fontId="1" fillId="0" borderId="12" xfId="3" applyNumberFormat="1" applyFont="1" applyFill="1" applyBorder="1"/>
    <xf numFmtId="3" fontId="1" fillId="3" borderId="13" xfId="3" applyNumberFormat="1" applyFont="1" applyFill="1" applyBorder="1" applyAlignment="1">
      <alignment horizontal="center"/>
    </xf>
    <xf numFmtId="1" fontId="11" fillId="0" borderId="0" xfId="0" applyNumberFormat="1" applyFont="1" applyFill="1" applyBorder="1"/>
    <xf numFmtId="3" fontId="1" fillId="0" borderId="20" xfId="0" applyNumberFormat="1" applyFont="1" applyBorder="1" applyAlignment="1">
      <alignment horizontal="center" vertical="center"/>
    </xf>
    <xf numFmtId="3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3" fontId="1" fillId="0" borderId="20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3" fontId="3" fillId="0" borderId="20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</cellXfs>
  <cellStyles count="4">
    <cellStyle name="Normaali" xfId="0" builtinId="0"/>
    <cellStyle name="Normaali 3" xfId="3" xr:uid="{00000000-0005-0000-0000-000001000000}"/>
    <cellStyle name="Normaali_AT+POTVEROT" xfId="1" xr:uid="{00000000-0005-0000-0000-000002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45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2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A4A4A-BE6B-43DC-A60E-F6831EAFEA5C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45964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38089340453.469986</v>
      </c>
      <c r="H6" s="128">
        <v>4.4089534770534788E-2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25385625480.759995</v>
      </c>
      <c r="H7" s="134">
        <v>5.951220243116695E-2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21242859463.029991</v>
      </c>
      <c r="G8" s="189"/>
      <c r="H8" s="134">
        <v>5.3563420440799536E-2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3574846229.4700027</v>
      </c>
      <c r="G9" s="190"/>
      <c r="H9" s="134">
        <v>0.1030693887681553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567919788.26000023</v>
      </c>
      <c r="G10" s="190"/>
      <c r="H10" s="134">
        <v>2.1356321745557239E-2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9598217263.2399921</v>
      </c>
      <c r="H11" s="134">
        <v>5.9806055563112803E-2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2046389387.6799996</v>
      </c>
      <c r="H12" s="134">
        <v>-0.15988936611818783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1059108321.7900006</v>
      </c>
      <c r="H13" s="134">
        <v>2.9511227057521738E-2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1039895742.7500006</v>
      </c>
      <c r="G14" s="186"/>
      <c r="H14" s="134">
        <v>2.9314564596137238E-2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19212579.039999995</v>
      </c>
      <c r="G15" s="189"/>
      <c r="H15" s="193">
        <v>4.0269019235225079E-2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6970835806.54</v>
      </c>
      <c r="H16" s="153">
        <v>-4.8154902851524017E-2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5311746649.2359266</v>
      </c>
      <c r="H17" s="134">
        <v>-4.5494323015667915E-2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1659089157.3040733</v>
      </c>
      <c r="H18" s="134">
        <v>-5.6574148470675101E-2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32007525.41</v>
      </c>
      <c r="H19" s="134">
        <v>3.3081475554275208E-4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2976558201.73</v>
      </c>
      <c r="H21" s="134">
        <v>5.4273527904214136E-2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1248464636.3599999</v>
      </c>
      <c r="H22" s="134">
        <v>9.1169422861456573E-2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751235916.5</v>
      </c>
      <c r="H24" s="134">
        <v>-4.5596322780346976E-2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692927969.37999988</v>
      </c>
      <c r="H25" s="172">
        <v>-2.7875018491458792E-2</v>
      </c>
    </row>
  </sheetData>
  <mergeCells count="1">
    <mergeCell ref="F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DD1AA-4F0F-4A2C-A3F0-61234D9A60AA}">
  <dimension ref="A1:H25"/>
  <sheetViews>
    <sheetView showGridLines="0" tabSelected="1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v>45964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3.11.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3.11. su'!G6</f>
        <v>38089340453.469986</v>
      </c>
      <c r="H6" s="128">
        <f>'2024 3.11. su'!H6</f>
        <v>4.4089534770534788E-2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3.11. su'!G7</f>
        <v>25385625480.759995</v>
      </c>
      <c r="H7" s="134">
        <f>'2024 3.11. su'!H7</f>
        <v>5.951220243116695E-2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3.11. su'!F8</f>
        <v>21242859463.029991</v>
      </c>
      <c r="G8" s="189"/>
      <c r="H8" s="134">
        <f>'2024 3.11. su'!H8</f>
        <v>5.3563420440799536E-2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3.11. su'!F9</f>
        <v>3574846229.4700027</v>
      </c>
      <c r="G9" s="190"/>
      <c r="H9" s="134">
        <f>'2024 3.11. su'!H9</f>
        <v>0.1030693887681553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3.11. su'!F10</f>
        <v>567919788.26000023</v>
      </c>
      <c r="G10" s="190"/>
      <c r="H10" s="134">
        <f>'2024 3.11. su'!H10</f>
        <v>2.1356321745557239E-2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3.11. su'!G11</f>
        <v>9598217263.2399921</v>
      </c>
      <c r="H11" s="134">
        <f>'2024 3.11. su'!H11</f>
        <v>5.9806055563112803E-2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3.11. su'!G12</f>
        <v>2046389387.6799996</v>
      </c>
      <c r="H12" s="134">
        <f>'2024 3.11. su'!H12</f>
        <v>-0.15988936611818783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3.11. su'!G13</f>
        <v>1059108321.7900006</v>
      </c>
      <c r="H13" s="134">
        <f>'2024 3.11. su'!H13</f>
        <v>2.9511227057521738E-2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3.11. su'!F14</f>
        <v>1039895742.7500006</v>
      </c>
      <c r="G14" s="186"/>
      <c r="H14" s="134">
        <f>'2024 3.11. su'!H14</f>
        <v>2.9314564596137238E-2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3.11. su'!F15</f>
        <v>19212579.039999995</v>
      </c>
      <c r="G15" s="189"/>
      <c r="H15" s="193">
        <f>'2024 3.11. su'!H15</f>
        <v>4.0269019235225079E-2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3.11. su'!G16</f>
        <v>6970835806.54</v>
      </c>
      <c r="H16" s="153">
        <f>'2024 3.11. su'!H16</f>
        <v>-4.8154902851524017E-2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3.11. su'!G17</f>
        <v>5311746649.2359266</v>
      </c>
      <c r="H17" s="134">
        <f>'2024 3.11. su'!H17</f>
        <v>-4.5494323015667915E-2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3.11. su'!G18</f>
        <v>1659089157.3040733</v>
      </c>
      <c r="H18" s="134">
        <f>'2024 3.11. su'!H18</f>
        <v>-5.6574148470675101E-2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3.11. su'!G19</f>
        <v>32007525.41</v>
      </c>
      <c r="H19" s="134">
        <f>'2024 3.11. su'!H19</f>
        <v>3.3081475554275208E-4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3.11. su'!G21</f>
        <v>2976558201.73</v>
      </c>
      <c r="H21" s="134">
        <f>'2024 3.11. su'!H21</f>
        <v>5.4273527904214136E-2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3.11. su'!G22</f>
        <v>1248464636.3599999</v>
      </c>
      <c r="H22" s="134">
        <f>'2024 3.11. su'!H22</f>
        <v>9.1169422861456573E-2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3.11. su'!G24</f>
        <v>751235916.5</v>
      </c>
      <c r="H24" s="134">
        <f>'2024 3.11. su'!H24</f>
        <v>-4.5596322780346976E-2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3.11. su'!G25</f>
        <v>692927969.37999988</v>
      </c>
      <c r="H25" s="172">
        <f>'2024 3.11. su'!H25</f>
        <v>-2.7875018491458792E-2</v>
      </c>
    </row>
  </sheetData>
  <mergeCells count="1">
    <mergeCell ref="F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AB3F1-08BD-4460-8BA1-40F26530FDD0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45943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64B47-541C-4FA6-9748-6D7792EE6915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13.10. su'!H2</f>
        <v>45943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13.10.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13.10. su'!G6</f>
        <v>38073521367.800018</v>
      </c>
      <c r="H6" s="128">
        <f>'2024 13.10.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13.10. su'!G7</f>
        <v>25373452964.640018</v>
      </c>
      <c r="H7" s="134">
        <f>'2024 13.10.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13.10. su'!F8</f>
        <v>21227664813.190018</v>
      </c>
      <c r="G8" s="189"/>
      <c r="H8" s="134">
        <f>'2024 13.10.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13.10. su'!F9</f>
        <v>3577932776.9500012</v>
      </c>
      <c r="G9" s="190"/>
      <c r="H9" s="134">
        <f>'2024 13.10.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13.10. su'!F10</f>
        <v>567855374.49999988</v>
      </c>
      <c r="G10" s="190"/>
      <c r="H10" s="134">
        <f>'2024 13.10.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13.10. su'!G11</f>
        <v>9595231804.130003</v>
      </c>
      <c r="H11" s="134">
        <f>'2024 13.10.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13.10. su'!G12</f>
        <v>2045923083.7399998</v>
      </c>
      <c r="H12" s="134">
        <f>'2024 13.10.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13.10. su'!G13</f>
        <v>1058913515.2900008</v>
      </c>
      <c r="H13" s="134">
        <f>'2024 13.10.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13.10. su'!F14</f>
        <v>1039705476.9800007</v>
      </c>
      <c r="G14" s="186"/>
      <c r="H14" s="134">
        <f>'2024 13.10.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13.10. su'!F15</f>
        <v>19208038.310000002</v>
      </c>
      <c r="G15" s="189"/>
      <c r="H15" s="193">
        <f>'2024 13.10.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13.10. su'!G16</f>
        <v>7034468894.4700012</v>
      </c>
      <c r="H16" s="153">
        <f>'2024 13.10.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13.10. su'!G17</f>
        <v>5360374459.6592674</v>
      </c>
      <c r="H17" s="134">
        <f>'2024 13.10.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13.10. su'!G18</f>
        <v>1674094434.8107338</v>
      </c>
      <c r="H18" s="134">
        <f>'2024 13.10.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13.10. su'!G19</f>
        <v>29946216.739999998</v>
      </c>
      <c r="H19" s="134">
        <f>'2024 13.10.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13.10. su'!G21</f>
        <v>2980000000</v>
      </c>
      <c r="H21" s="134">
        <f>'2024 13.10.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13.10. su'!G22</f>
        <v>1240000000</v>
      </c>
      <c r="H22" s="134">
        <f>'2024 13.10.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13.10. su'!G24</f>
        <v>595463023.63</v>
      </c>
      <c r="H24" s="134">
        <f>'2024 13.10.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13.10. su'!G25</f>
        <v>604376910.08999991</v>
      </c>
      <c r="H25" s="172">
        <f>'2024 13.10.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F6F17-B4B2-497A-A564-132B52C19236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45929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C1F23-13A3-432A-8F06-317C99159C1F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29.9. su'!H2</f>
        <v>45929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29.9.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29.9. su'!G6</f>
        <v>38073521367.800018</v>
      </c>
      <c r="H6" s="128">
        <f>'2024 29.9.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29.9. su'!G7</f>
        <v>25373452964.640018</v>
      </c>
      <c r="H7" s="134">
        <f>'2024 29.9.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29.9. su'!F8</f>
        <v>21227664813.190018</v>
      </c>
      <c r="G8" s="189"/>
      <c r="H8" s="134">
        <f>'2024 29.9.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29.9. su'!F9</f>
        <v>3577932776.9500012</v>
      </c>
      <c r="G9" s="190"/>
      <c r="H9" s="134">
        <f>'2024 29.9.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29.9. su'!F10</f>
        <v>567855374.49999988</v>
      </c>
      <c r="G10" s="190"/>
      <c r="H10" s="134">
        <f>'2024 29.9.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29.9. su'!G11</f>
        <v>9595231804.130003</v>
      </c>
      <c r="H11" s="134">
        <f>'2024 29.9.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29.9. su'!G12</f>
        <v>2045923083.7399998</v>
      </c>
      <c r="H12" s="134">
        <f>'2024 29.9.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29.9. su'!G13</f>
        <v>1058913515.2900008</v>
      </c>
      <c r="H13" s="134">
        <f>'2024 29.9.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29.9. su'!F14</f>
        <v>1039705476.9800007</v>
      </c>
      <c r="G14" s="186"/>
      <c r="H14" s="134">
        <f>'2024 29.9.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29.9. su'!F15</f>
        <v>19208038.310000002</v>
      </c>
      <c r="G15" s="189"/>
      <c r="H15" s="193">
        <f>'2024 29.9.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29.9. su'!G16</f>
        <v>7034468894.4700012</v>
      </c>
      <c r="H16" s="153">
        <f>'2024 29.9.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29.9. su'!G17</f>
        <v>5360374459.6592674</v>
      </c>
      <c r="H17" s="134">
        <f>'2024 29.9.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29.9. su'!G18</f>
        <v>1674094434.8107338</v>
      </c>
      <c r="H18" s="134">
        <f>'2024 29.9.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29.9. su'!G19</f>
        <v>29946216.739999998</v>
      </c>
      <c r="H19" s="134">
        <f>'2024 29.9.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29.9. su'!G21</f>
        <v>2980000000</v>
      </c>
      <c r="H21" s="134">
        <f>'2024 29.9.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29.9. su'!G22</f>
        <v>1240000000</v>
      </c>
      <c r="H22" s="134">
        <f>'2024 29.9.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29.9. su'!G24</f>
        <v>595463023.63</v>
      </c>
      <c r="H24" s="134">
        <f>'2024 29.9.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29.9. su'!G25</f>
        <v>604376910.08999991</v>
      </c>
      <c r="H25" s="172">
        <f>'2024 29.9.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EBB4D-8C19-4F0D-B929-906E5E746284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45908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38065519672.360023</v>
      </c>
      <c r="H6" s="128">
        <v>4.3436569190903551E-2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25366149056.270016</v>
      </c>
      <c r="H7" s="134">
        <v>5.8699320770145835E-2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21228020323.490013</v>
      </c>
      <c r="G8" s="189"/>
      <c r="H8" s="134">
        <v>5.2827456686139085E-2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3570337776.3100033</v>
      </c>
      <c r="G9" s="190"/>
      <c r="H9" s="134">
        <v>0.10167824175027973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567790956.46999991</v>
      </c>
      <c r="G10" s="190"/>
      <c r="H10" s="134">
        <v>2.1124628527819933E-2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9594504053.6700001</v>
      </c>
      <c r="H11" s="134">
        <v>5.9396054218079364E-2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2045961023.73</v>
      </c>
      <c r="H12" s="134">
        <v>-0.16006522370997012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1058905538.6900009</v>
      </c>
      <c r="H13" s="134">
        <v>2.9314110791119008E-2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1039697456.4800009</v>
      </c>
      <c r="G14" s="186"/>
      <c r="H14" s="134">
        <v>2.9118295934501548E-2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19208082.210000001</v>
      </c>
      <c r="G15" s="189"/>
      <c r="H15" s="193">
        <v>4.002553745570836E-2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7058868013.5999994</v>
      </c>
      <c r="H16" s="153">
        <v>-3.6134389529060562E-2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5379169851.4714117</v>
      </c>
      <c r="H17" s="134">
        <v>-3.3378566458737602E-2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1679698162.1285877</v>
      </c>
      <c r="H18" s="134">
        <v>-4.4855026662095954E-2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28854042.889999997</v>
      </c>
      <c r="H19" s="134">
        <v>-9.8224937310295135E-2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539930213.57000005</v>
      </c>
      <c r="H24" s="134">
        <v>-0.31404852995576837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582120686.21000004</v>
      </c>
      <c r="H25" s="172"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B1E0D-A9B7-4527-84C3-0347514D9195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8.9. su'!H2</f>
        <v>45908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8.9.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8.9. su'!G6</f>
        <v>38065519672.360023</v>
      </c>
      <c r="H6" s="128">
        <f>'2024 8.9. su'!H6</f>
        <v>4.3436569190903551E-2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8.9. su'!G7</f>
        <v>25366149056.270016</v>
      </c>
      <c r="H7" s="134">
        <f>'2024 8.9. su'!H7</f>
        <v>5.8699320770145835E-2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8.9. su'!F8</f>
        <v>21228020323.490013</v>
      </c>
      <c r="G8" s="189"/>
      <c r="H8" s="134">
        <f>'2024 8.9. su'!H8</f>
        <v>5.2827456686139085E-2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8.9. su'!F9</f>
        <v>3570337776.3100033</v>
      </c>
      <c r="G9" s="190"/>
      <c r="H9" s="134">
        <f>'2024 8.9. su'!H9</f>
        <v>0.10167824175027973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8.9. su'!F10</f>
        <v>567790956.46999991</v>
      </c>
      <c r="G10" s="190"/>
      <c r="H10" s="134">
        <f>'2024 8.9. su'!H10</f>
        <v>2.1124628527819933E-2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8.9. su'!G11</f>
        <v>9594504053.6700001</v>
      </c>
      <c r="H11" s="134">
        <f>'2024 8.9. su'!H11</f>
        <v>5.9396054218079364E-2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8.9. su'!G12</f>
        <v>2045961023.73</v>
      </c>
      <c r="H12" s="134">
        <f>'2024 8.9. su'!H12</f>
        <v>-0.16006522370997012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8.9. su'!G13</f>
        <v>1058905538.6900009</v>
      </c>
      <c r="H13" s="134">
        <f>'2024 8.9. su'!H13</f>
        <v>2.9314110791119008E-2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8.9. su'!F14</f>
        <v>1039697456.4800009</v>
      </c>
      <c r="G14" s="186"/>
      <c r="H14" s="134">
        <f>'2024 8.9. su'!H14</f>
        <v>2.9118295934501548E-2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8.9. su'!F15</f>
        <v>19208082.210000001</v>
      </c>
      <c r="G15" s="189"/>
      <c r="H15" s="193">
        <f>'2024 8.9. su'!H15</f>
        <v>4.002553745570836E-2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8.9. su'!G16</f>
        <v>7058868013.5999994</v>
      </c>
      <c r="H16" s="153">
        <f>'2024 8.9. su'!H16</f>
        <v>-3.6134389529060562E-2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8.9. su'!G17</f>
        <v>5379169851.4714117</v>
      </c>
      <c r="H17" s="134">
        <f>'2024 8.9. su'!H17</f>
        <v>-3.3378566458737602E-2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8.9. su'!G18</f>
        <v>1679698162.1285877</v>
      </c>
      <c r="H18" s="134">
        <f>'2024 8.9. su'!H18</f>
        <v>-4.4855026662095954E-2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8.9. su'!G19</f>
        <v>28854042.889999997</v>
      </c>
      <c r="H19" s="134">
        <f>'2024 8.9. su'!H19</f>
        <v>-9.8224937310295135E-2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8.9. su'!G21</f>
        <v>2980000000</v>
      </c>
      <c r="H21" s="134">
        <f>'2024 8.9.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8.9. su'!G22</f>
        <v>1250000000</v>
      </c>
      <c r="H22" s="134">
        <f>'2024 8.9.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8.9. su'!G24</f>
        <v>539930213.57000005</v>
      </c>
      <c r="H24" s="134">
        <f>'2024 8.9. su'!H24</f>
        <v>-0.31404852995576837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8.9. su'!G25</f>
        <v>582120686.21000004</v>
      </c>
      <c r="H25" s="172">
        <f>'2024 8.9. su'!H25</f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B67B3-DE03-4EDF-9FB4-B742559251D7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45887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38072041084.260017</v>
      </c>
      <c r="H6" s="128">
        <v>4.3615331485961528E-2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25373497672.710014</v>
      </c>
      <c r="H7" s="134">
        <v>5.9006027760488244E-2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21228456447.730019</v>
      </c>
      <c r="G8" s="189"/>
      <c r="H8" s="134">
        <v>5.2849086756555641E-2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3577299517.7499962</v>
      </c>
      <c r="G9" s="190"/>
      <c r="H9" s="134">
        <v>0.10382638558138191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567741707.22999942</v>
      </c>
      <c r="G10" s="190"/>
      <c r="H10" s="134">
        <v>2.1036057881655745E-2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9593762652.7900085</v>
      </c>
      <c r="H11" s="134">
        <v>5.9314190980285897E-2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2045949695.6299996</v>
      </c>
      <c r="H12" s="134">
        <v>-0.16006987427028352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1058831063.1300001</v>
      </c>
      <c r="H13" s="134">
        <v>2.9241716472629964E-2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1039625386.0200001</v>
      </c>
      <c r="G14" s="186"/>
      <c r="H14" s="134">
        <v>2.9046958807993351E-2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19205677.109999999</v>
      </c>
      <c r="G15" s="189"/>
      <c r="H15" s="193">
        <v>3.9895312824598017E-2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7114600836.6800003</v>
      </c>
      <c r="H16" s="153">
        <v>-2.8524252685904306E-2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5421539139.9690914</v>
      </c>
      <c r="H17" s="134">
        <v>-2.576492652607254E-2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1693061696.7109089</v>
      </c>
      <c r="H18" s="134">
        <v>-3.7255975135983554E-2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27847696.52</v>
      </c>
      <c r="H19" s="134">
        <v>-0.12967626856234715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474719827.74000001</v>
      </c>
      <c r="H24" s="134">
        <v>-0.39689471803344456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580069429.54999995</v>
      </c>
      <c r="H25" s="172"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C79FB-02F3-485F-A8A3-E7757B2E9589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18.8. su'!H2</f>
        <v>45887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18.8.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18.8. su'!G6</f>
        <v>38072041084.260017</v>
      </c>
      <c r="H6" s="128">
        <f>'2024 18.8. su'!H6</f>
        <v>4.3615331485961528E-2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18.8. su'!G7</f>
        <v>25373497672.710014</v>
      </c>
      <c r="H7" s="134">
        <f>'2024 18.8. su'!H7</f>
        <v>5.9006027760488244E-2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18.8. su'!F8</f>
        <v>21228456447.730019</v>
      </c>
      <c r="G8" s="189"/>
      <c r="H8" s="134">
        <f>'2024 18.8. su'!H8</f>
        <v>5.2849086756555641E-2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18.8. su'!F9</f>
        <v>3577299517.7499962</v>
      </c>
      <c r="G9" s="190"/>
      <c r="H9" s="134">
        <f>'2024 18.8. su'!H9</f>
        <v>0.10382638558138191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18.8. su'!F10</f>
        <v>567741707.22999942</v>
      </c>
      <c r="G10" s="190"/>
      <c r="H10" s="134">
        <f>'2024 18.8. su'!H10</f>
        <v>2.1036057881655745E-2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18.8. su'!G11</f>
        <v>9593762652.7900085</v>
      </c>
      <c r="H11" s="134">
        <f>'2024 18.8. su'!H11</f>
        <v>5.9314190980285897E-2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18.8. su'!G12</f>
        <v>2045949695.6299996</v>
      </c>
      <c r="H12" s="134">
        <f>'2024 18.8. su'!H12</f>
        <v>-0.16006987427028352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18.8. su'!G13</f>
        <v>1058831063.1300001</v>
      </c>
      <c r="H13" s="134">
        <f>'2024 18.8. su'!H13</f>
        <v>2.9241716472629964E-2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18.8. su'!F14</f>
        <v>1039625386.0200001</v>
      </c>
      <c r="G14" s="186"/>
      <c r="H14" s="134">
        <f>'2024 18.8. su'!H14</f>
        <v>2.9046958807993351E-2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18.8. su'!F15</f>
        <v>19205677.109999999</v>
      </c>
      <c r="G15" s="189"/>
      <c r="H15" s="193">
        <f>'2024 18.8. su'!H15</f>
        <v>3.9895312824598017E-2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18.8. su'!G16</f>
        <v>7114600836.6800003</v>
      </c>
      <c r="H16" s="153">
        <f>'2024 18.8. su'!H16</f>
        <v>-2.8524252685904306E-2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18.8. su'!G17</f>
        <v>5421539139.9690914</v>
      </c>
      <c r="H17" s="134">
        <f>'2024 18.8. su'!H17</f>
        <v>-2.576492652607254E-2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18.8. su'!G18</f>
        <v>1693061696.7109089</v>
      </c>
      <c r="H18" s="134">
        <f>'2024 18.8. su'!H18</f>
        <v>-3.7255975135983554E-2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18.8. su'!G19</f>
        <v>27847696.52</v>
      </c>
      <c r="H19" s="134">
        <f>'2024 18.8. su'!H19</f>
        <v>-0.12967626856234715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18.8. su'!G21</f>
        <v>2980000000</v>
      </c>
      <c r="H21" s="134">
        <f>'2024 18.8.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18.8. su'!G22</f>
        <v>1250000000</v>
      </c>
      <c r="H22" s="134">
        <f>'2024 18.8.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18.8. su'!G24</f>
        <v>474719827.74000001</v>
      </c>
      <c r="H24" s="134">
        <f>'2024 18.8. su'!H24</f>
        <v>-0.39689471803344456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18.8. su'!G25</f>
        <v>580069429.54999995</v>
      </c>
      <c r="H25" s="172">
        <f>'2024 18.8. su'!H25</f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698B5-5A4C-40A8-9A0D-42F074A52524}">
  <dimension ref="A1:H25"/>
  <sheetViews>
    <sheetView showGridLines="0" zoomScaleNormal="100" workbookViewId="0">
      <selection activeCell="H3" sqref="H3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CB224-3E70-4FC7-9D4F-FD0842AD8E8F}">
  <dimension ref="A1:H25"/>
  <sheetViews>
    <sheetView showGridLines="0" workbookViewId="0">
      <selection activeCell="H3" sqref="H3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28.7 su'!H2</f>
        <v>45866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28.7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28.7 su'!G6</f>
        <v>38052116070.490013</v>
      </c>
      <c r="H6" s="128">
        <f>'2024 28.7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28.7 su'!G7</f>
        <v>25362829748.210007</v>
      </c>
      <c r="H7" s="134">
        <f>'2024 28.7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28.7 su'!F8</f>
        <v>21213506331.060001</v>
      </c>
      <c r="G8" s="189"/>
      <c r="H8" s="134">
        <f>'2024 28.7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28.7 su'!F9</f>
        <v>3581882587.2000027</v>
      </c>
      <c r="G9" s="190"/>
      <c r="H9" s="134">
        <f>'2024 28.7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28.7 su'!F10</f>
        <v>567440829.95000029</v>
      </c>
      <c r="G10" s="190"/>
      <c r="H10" s="134">
        <f>'2024 28.7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28.7 su'!G11</f>
        <v>9586293229.4500084</v>
      </c>
      <c r="H11" s="134">
        <f>'2024 28.7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28.7 su'!G12</f>
        <v>2045009844.4499993</v>
      </c>
      <c r="H12" s="134">
        <f>'2024 28.7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28.7 su'!G13</f>
        <v>1057983248.38</v>
      </c>
      <c r="H13" s="134">
        <f>'2024 28.7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28.7 su'!F14</f>
        <v>1038778290.8</v>
      </c>
      <c r="G14" s="186"/>
      <c r="H14" s="134">
        <f>'2024 28.7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28.7 su'!F15</f>
        <v>19204957.580000002</v>
      </c>
      <c r="G15" s="189"/>
      <c r="H15" s="193">
        <f>'2024 28.7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28.7 su'!G16</f>
        <v>7085839137.1599998</v>
      </c>
      <c r="H16" s="153">
        <f>'2024 28.7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28.7 su'!G17</f>
        <v>5399551588.4700518</v>
      </c>
      <c r="H17" s="134">
        <f>'2024 28.7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28.7 su'!G18</f>
        <v>1686287548.6899481</v>
      </c>
      <c r="H18" s="134">
        <f>'2024 28.7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28.7 su'!G19</f>
        <v>24071197.099999998</v>
      </c>
      <c r="H19" s="134">
        <f>'2024 28.7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28.7 su'!G21</f>
        <v>3000000000</v>
      </c>
      <c r="H21" s="134">
        <f>'2024 28.7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28.7 su'!G22</f>
        <v>1270000000</v>
      </c>
      <c r="H22" s="134">
        <f>'2024 28.7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28.7 su'!G24</f>
        <v>375484224.90000004</v>
      </c>
      <c r="H24" s="134">
        <f>'2024 28.7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28.7 su'!G25</f>
        <v>420566023.94999999</v>
      </c>
      <c r="H25" s="172">
        <f>'2024 28.7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7061-AE62-4BAE-9E11-FEDB7B58DC2A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45824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AAFA-56E6-464C-9A15-22057E1CD23A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16.6. su'!H2</f>
        <v>45824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16.6.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16.6. su'!G6</f>
        <v>38052116070.490013</v>
      </c>
      <c r="H6" s="128">
        <f>'2024 16.6.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16.6. su'!G7</f>
        <v>25362829748.210007</v>
      </c>
      <c r="H7" s="134">
        <f>'2024 16.6.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16.6. su'!F8</f>
        <v>21213506331.060001</v>
      </c>
      <c r="G8" s="189"/>
      <c r="H8" s="134">
        <f>'2024 16.6.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16.6. su'!F9</f>
        <v>3581882587.2000027</v>
      </c>
      <c r="G9" s="190"/>
      <c r="H9" s="134">
        <f>'2024 16.6.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16.6. su'!F10</f>
        <v>567440829.95000029</v>
      </c>
      <c r="G10" s="190"/>
      <c r="H10" s="134">
        <f>'2024 16.6.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16.6. su'!G11</f>
        <v>9586293229.4500084</v>
      </c>
      <c r="H11" s="134">
        <f>'2024 16.6.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16.6. su'!G12</f>
        <v>2045009844.4499993</v>
      </c>
      <c r="H12" s="134">
        <f>'2024 16.6.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16.6. su'!G13</f>
        <v>1057983248.38</v>
      </c>
      <c r="H13" s="134">
        <f>'2024 16.6.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16.6. su'!F14</f>
        <v>1038778290.8</v>
      </c>
      <c r="G14" s="186"/>
      <c r="H14" s="134">
        <f>'2024 16.6.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16.6. su'!F15</f>
        <v>19204957.580000002</v>
      </c>
      <c r="G15" s="189"/>
      <c r="H15" s="193">
        <f>'2024 16.6.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16.6. su'!G16</f>
        <v>7085839137.1599998</v>
      </c>
      <c r="H16" s="153">
        <f>'2024 16.6.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16.6. su'!G17</f>
        <v>5399551588.4700518</v>
      </c>
      <c r="H17" s="134">
        <f>'2024 16.6.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16.6. su'!G18</f>
        <v>1686287548.6899481</v>
      </c>
      <c r="H18" s="134">
        <f>'2024 16.6.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16.6. su'!G19</f>
        <v>24071197.099999998</v>
      </c>
      <c r="H19" s="134">
        <f>'2024 16.6.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16.6. su'!G21</f>
        <v>3000000000</v>
      </c>
      <c r="H21" s="134">
        <f>'2024 16.6.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16.6. su'!G22</f>
        <v>1270000000</v>
      </c>
      <c r="H22" s="134">
        <f>'2024 16.6.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16.6. su'!G24</f>
        <v>375484224.90000004</v>
      </c>
      <c r="H24" s="134">
        <f>'2024 16.6.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16.6. su'!G25</f>
        <v>420566023.94999999</v>
      </c>
      <c r="H25" s="172">
        <f>'2024 16.6.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BD900-7837-4CBC-8D01-60E0039B1F9C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45600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36480913930.280022</v>
      </c>
      <c r="H6" s="128">
        <v>3.0585474822739878E-2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23959729224.930012</v>
      </c>
      <c r="H7" s="134">
        <v>1.2605423235149686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20162867323.300014</v>
      </c>
      <c r="G8" s="189"/>
      <c r="H8" s="134">
        <v>2.1935437064046015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3240817183.2799988</v>
      </c>
      <c r="G9" s="190"/>
      <c r="H9" s="134">
        <v>-0.13547688185304585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556044718.3499999</v>
      </c>
      <c r="G10" s="190"/>
      <c r="H10" s="134">
        <v>3.5858226573906249E-2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9056578996.5600033</v>
      </c>
      <c r="H11" s="134">
        <v>-0.58501575533367078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2435857023.0500002</v>
      </c>
      <c r="H12" s="134">
        <v>0.20475918883681188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1028748685.7400004</v>
      </c>
      <c r="H13" s="134">
        <v>7.9073887694333767E-2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1010279829.4300004</v>
      </c>
      <c r="G14" s="186"/>
      <c r="H14" s="134">
        <v>7.8728649950080554E-2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18468856.309999999</v>
      </c>
      <c r="G15" s="189"/>
      <c r="H15" s="193">
        <v>9.8301678304962836E-2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7323498148.4099998</v>
      </c>
      <c r="H16" s="153">
        <v>-8.6200542709817252E-2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5564918865.6665449</v>
      </c>
      <c r="H17" s="134">
        <v>5.0276666628090938E-2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1758579282.7434549</v>
      </c>
      <c r="H18" s="134">
        <v>-0.35246645556657019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31996940.350000001</v>
      </c>
      <c r="H19" s="134">
        <v>-5.3055488087034752E-2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2823326321.8200002</v>
      </c>
      <c r="H21" s="134">
        <v>-5.3435194767237348E-4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1144152878.74</v>
      </c>
      <c r="H22" s="134">
        <v>-0.14239813563747339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787125966.12</v>
      </c>
      <c r="H24" s="134">
        <v>3.4955775646492215E-2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712797204.63999999</v>
      </c>
      <c r="H25" s="172"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9D805-149C-4AC6-9CFA-E72FBBAFD49E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'2023 su'!H2</f>
        <v>45600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'2023 su'!H3</f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'2023 su'!G6</f>
        <v>36480913930.280022</v>
      </c>
      <c r="H6" s="128">
        <f>'2023 su'!H6</f>
        <v>3.0585474822739878E-2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'2023 su'!G7</f>
        <v>23959729224.930012</v>
      </c>
      <c r="H7" s="134">
        <f>'2023 su'!H7</f>
        <v>1.2605423235149686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'2023 su'!F8</f>
        <v>20162867323.300014</v>
      </c>
      <c r="G8" s="189"/>
      <c r="H8" s="134">
        <f>'2023 su'!H8</f>
        <v>2.1935437064046015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'2023 su'!F9</f>
        <v>3240817183.2799988</v>
      </c>
      <c r="G9" s="190"/>
      <c r="H9" s="134">
        <f>'2023 su'!H9</f>
        <v>-0.13547688185304585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'2023 su'!F10</f>
        <v>556044718.3499999</v>
      </c>
      <c r="G10" s="190"/>
      <c r="H10" s="134">
        <f>'2023 su'!H10</f>
        <v>3.5858226573906249E-2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'2023 su'!G11</f>
        <v>9056578996.5600033</v>
      </c>
      <c r="H11" s="134">
        <f>'2023 su'!H11</f>
        <v>-0.58501575533367078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'2023 su'!G12</f>
        <v>2435857023.0500002</v>
      </c>
      <c r="H12" s="134">
        <f>'2023 su'!H12</f>
        <v>0.20475918883681188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'2023 su'!G13</f>
        <v>1028748685.7400004</v>
      </c>
      <c r="H13" s="134">
        <f>'2023 su'!H13</f>
        <v>7.9073887694333767E-2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'2023 su'!F14</f>
        <v>1010279829.4300004</v>
      </c>
      <c r="G14" s="186"/>
      <c r="H14" s="134">
        <f>'2023 su'!H14</f>
        <v>7.8728649950080554E-2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'2023 su'!F15</f>
        <v>18468856.309999999</v>
      </c>
      <c r="G15" s="189"/>
      <c r="H15" s="193">
        <f>'2023 su'!H15</f>
        <v>9.8301678304962836E-2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'2023 su'!G16</f>
        <v>7323498148.4099998</v>
      </c>
      <c r="H16" s="153">
        <f>'2023 su'!H16</f>
        <v>-8.6200542709817252E-2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'2023 su'!G17</f>
        <v>5564918865.6665449</v>
      </c>
      <c r="H17" s="134">
        <f>'2023 su'!H17</f>
        <v>5.0276666628090938E-2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'2023 su'!G18</f>
        <v>1758579282.7434549</v>
      </c>
      <c r="H18" s="134">
        <f>'2023 su'!H18</f>
        <v>-0.35246645556657019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'2023 su'!G19</f>
        <v>31996940.350000001</v>
      </c>
      <c r="H19" s="134">
        <f>'2023 su'!H19</f>
        <v>-5.3055488087034752E-2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'2023 su'!G21</f>
        <v>2823326321.8200002</v>
      </c>
      <c r="H21" s="134">
        <f>'2023 su'!H21</f>
        <v>-5.3435194767237348E-4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'2023 su'!G22</f>
        <v>1144152878.74</v>
      </c>
      <c r="H22" s="134">
        <f>'2023 su'!H22</f>
        <v>-0.14239813563747339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'2023 su'!G24</f>
        <v>787125966.12</v>
      </c>
      <c r="H24" s="134">
        <f>'2023 su'!H24</f>
        <v>3.4955775646492215E-2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'2023 su'!G25</f>
        <v>712797204.63999999</v>
      </c>
      <c r="H25" s="172">
        <f>'2023 su'!H25</f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548B7-822A-4BB3-B18B-D6CB01E1498D}">
  <dimension ref="A1:H25"/>
  <sheetViews>
    <sheetView showGridLines="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45232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35398241894.059998</v>
      </c>
      <c r="H6" s="128">
        <v>8.9387672969440946E-3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10599106672.629993</v>
      </c>
      <c r="H7" s="134">
        <v>-2.7623094411252436E-2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6313634375.1499949</v>
      </c>
      <c r="G8" s="189"/>
      <c r="H8" s="134">
        <v>4.7918337580182824E-2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3748676137.4599996</v>
      </c>
      <c r="G9" s="190"/>
      <c r="H9" s="134">
        <v>-0.13875374321873124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536796160.01999992</v>
      </c>
      <c r="G10" s="190"/>
      <c r="H10" s="134">
        <v>2.7054283676692936E-2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21823910456.750004</v>
      </c>
      <c r="H11" s="134">
        <v>3.9578579037965467E-2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2021862166.0000005</v>
      </c>
      <c r="H12" s="134">
        <v>-0.10396211728487315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953362598.67999983</v>
      </c>
      <c r="H13" s="134">
        <v>1.9703044207714626E-2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936546766.85999978</v>
      </c>
      <c r="G14" s="186"/>
      <c r="H14" s="134">
        <v>1.9634366973922734E-2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16815831.82</v>
      </c>
      <c r="G15" s="189"/>
      <c r="H15" s="193">
        <v>2.3542638895562407E-2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8014338474.3600006</v>
      </c>
      <c r="H16" s="153">
        <v>0.10070902033993168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5298526609.6910391</v>
      </c>
      <c r="H17" s="134">
        <v>0.31107051974106636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2715811864.6689615</v>
      </c>
      <c r="H18" s="134">
        <v>-0.16170752404192035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33789667.659999996</v>
      </c>
      <c r="H19" s="134">
        <v>1.5781517364656938E-3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2824835778.3200002</v>
      </c>
      <c r="H21" s="134">
        <v>0.16060393211256985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1334130587.03</v>
      </c>
      <c r="H22" s="134">
        <v>-0.24324361776358017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760540676.85000002</v>
      </c>
      <c r="H24" s="134">
        <v>0.21205765551229616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1018464783.1399999</v>
      </c>
      <c r="H25" s="172"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F32E7-F021-448B-A65F-BE8864E8B6BD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'2022 su'!H2</f>
        <v>45232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'2022 su'!H3</f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'2022 su'!G6</f>
        <v>35398241894.059998</v>
      </c>
      <c r="H6" s="128">
        <f>'2022 su'!H6</f>
        <v>8.9387672969440946E-3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'2022 su'!G7</f>
        <v>10599106672.629993</v>
      </c>
      <c r="H7" s="134">
        <f>'2022 su'!H7</f>
        <v>-2.7623094411252436E-2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'2022 su'!F8</f>
        <v>6313634375.1499949</v>
      </c>
      <c r="G8" s="189"/>
      <c r="H8" s="134">
        <f>'2022 su'!H8</f>
        <v>4.7918337580182824E-2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'2022 su'!F9</f>
        <v>3748676137.4599996</v>
      </c>
      <c r="G9" s="190"/>
      <c r="H9" s="134">
        <f>'2022 su'!H9</f>
        <v>-0.13875374321873124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'2022 su'!F10</f>
        <v>536796160.01999992</v>
      </c>
      <c r="G10" s="190"/>
      <c r="H10" s="134">
        <f>'2022 su'!H10</f>
        <v>2.7054283676692936E-2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'2022 su'!G11</f>
        <v>21823910456.750004</v>
      </c>
      <c r="H11" s="134">
        <f>'2022 su'!H11</f>
        <v>3.9578579037965467E-2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'2022 su'!G12</f>
        <v>2021862166.0000005</v>
      </c>
      <c r="H12" s="134">
        <f>'2022 su'!H12</f>
        <v>-0.10396211728487315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'2022 su'!G13</f>
        <v>953362598.67999983</v>
      </c>
      <c r="H13" s="134">
        <f>'2022 su'!H13</f>
        <v>1.9703044207714626E-2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'2022 su'!F14</f>
        <v>936546766.85999978</v>
      </c>
      <c r="G14" s="186"/>
      <c r="H14" s="134">
        <f>'2022 su'!H14</f>
        <v>1.9634366973922734E-2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'2022 su'!F15</f>
        <v>16815831.82</v>
      </c>
      <c r="G15" s="189"/>
      <c r="H15" s="193">
        <f>'2022 su'!H15</f>
        <v>2.3542638895562407E-2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'2022 su'!G16</f>
        <v>8014338474.3600006</v>
      </c>
      <c r="H16" s="153">
        <f>'2022 su'!H16</f>
        <v>0.10070902033993168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'2022 su'!G17</f>
        <v>5298526609.6910391</v>
      </c>
      <c r="H17" s="134">
        <f>'2022 su'!H17</f>
        <v>0.31107051974106636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'2022 su'!G18</f>
        <v>2715811864.6689615</v>
      </c>
      <c r="H18" s="134">
        <f>'2022 su'!H18</f>
        <v>-0.16170752404192035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'2022 su'!G19</f>
        <v>33789667.659999996</v>
      </c>
      <c r="H19" s="134">
        <f>'2022 su'!H19</f>
        <v>1.5781517364656938E-3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'2022 su'!G21</f>
        <v>2824835778.3200002</v>
      </c>
      <c r="H21" s="134">
        <f>'2022 su'!H21</f>
        <v>0.16060393211256985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'2022 su'!G22</f>
        <v>1334130587.03</v>
      </c>
      <c r="H22" s="134">
        <f>'2022 su'!H22</f>
        <v>-0.24324361776358017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'2022 su'!G24</f>
        <v>760540676.85000002</v>
      </c>
      <c r="H24" s="134">
        <f>'2022 su'!H24</f>
        <v>0.21205765551229616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'2022 su'!G25</f>
        <v>1018464783.1399999</v>
      </c>
      <c r="H25" s="172">
        <f>'2022 su'!H25</f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9FFF8-9B2C-4FE3-8C99-642272A84804}">
  <dimension ref="A1:H25"/>
  <sheetViews>
    <sheetView showGridLines="0" workbookViewId="0">
      <selection activeCell="I10" sqref="I10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35130084674.219994</v>
      </c>
      <c r="H6" s="128">
        <v>8.7325030553161209E-2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10945660148.459991</v>
      </c>
      <c r="H7" s="134">
        <v>0.18130170339733498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6024929757.1499929</v>
      </c>
      <c r="G8" s="189"/>
      <c r="H8" s="134">
        <v>6.1855424218533184E-2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4398074316.9899988</v>
      </c>
      <c r="G9" s="190"/>
      <c r="H9" s="134">
        <v>0.42746202507616715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522656074.31999993</v>
      </c>
      <c r="G10" s="190"/>
      <c r="H10" s="134">
        <v>2.3305428752837587E-2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20993035925.140003</v>
      </c>
      <c r="H11" s="134">
        <v>4.3240280289951638E-2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2256447193.8099985</v>
      </c>
      <c r="H12" s="134">
        <v>0.1245200241939346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934941406.80999959</v>
      </c>
      <c r="H13" s="134">
        <v>2.3516286617520255E-2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918512358.14999962</v>
      </c>
      <c r="G14" s="186"/>
      <c r="H14" s="134">
        <v>2.3518582376403252E-2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16429048.659999998</v>
      </c>
      <c r="G15" s="189"/>
      <c r="H15" s="193">
        <v>2.3387952115584865E-2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7281069134.7700005</v>
      </c>
      <c r="H16" s="153">
        <v>0.33883123289730244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4041374228.0907106</v>
      </c>
      <c r="H17" s="134">
        <v>0.28835444695082768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3239694906.6792898</v>
      </c>
      <c r="H18" s="134">
        <v>0.40762819224984415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33736426.460000001</v>
      </c>
      <c r="H19" s="134">
        <v>0.14123902456943704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2433936074.2800002</v>
      </c>
      <c r="H21" s="134">
        <v>-4.5659005815306908E-2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1808415258.8</v>
      </c>
      <c r="H22" s="134">
        <v>0.45544150610251388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627478959.75999999</v>
      </c>
      <c r="H24" s="134">
        <v>0.12905372696744322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924131991.94999993</v>
      </c>
      <c r="H25" s="172"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A7020-6396-4FD6-9BCF-07B138E3CB97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>
        <v>2021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'2021 su'!H2</f>
        <v>44866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'2021 su'!H3</f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'2021 su'!G6</f>
        <v>35130084674.219994</v>
      </c>
      <c r="H6" s="128">
        <f>'2021 su'!H6</f>
        <v>8.7325030553161209E-2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'2021 su'!G7</f>
        <v>10945660148.459991</v>
      </c>
      <c r="H7" s="134">
        <f>'2021 su'!H7</f>
        <v>0.18130170339733498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'2021 su'!F8</f>
        <v>6024929757.1499929</v>
      </c>
      <c r="G8" s="189"/>
      <c r="H8" s="134">
        <f>'2021 su'!H8</f>
        <v>6.1855424218533184E-2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'2021 su'!F9</f>
        <v>4398074316.9899988</v>
      </c>
      <c r="G9" s="190"/>
      <c r="H9" s="134">
        <f>'2021 su'!H9</f>
        <v>0.42746202507616715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'2021 su'!F10</f>
        <v>522656074.31999993</v>
      </c>
      <c r="G10" s="190"/>
      <c r="H10" s="134">
        <f>'2021 su'!H10</f>
        <v>2.3305428752837587E-2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'2021 su'!G11</f>
        <v>20993035925.140003</v>
      </c>
      <c r="H11" s="134">
        <f>'2021 su'!H11</f>
        <v>4.3240280289951638E-2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'2021 su'!G12</f>
        <v>2256447193.8099985</v>
      </c>
      <c r="H12" s="134">
        <f>'2021 su'!H12</f>
        <v>0.1245200241939346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'2021 su'!G13</f>
        <v>934941406.80999959</v>
      </c>
      <c r="H13" s="134">
        <f>'2021 su'!H13</f>
        <v>2.3516286617520255E-2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'2021 su'!F14</f>
        <v>918512358.14999962</v>
      </c>
      <c r="G14" s="186"/>
      <c r="H14" s="134">
        <f>'2021 su'!H14</f>
        <v>2.3518582376403252E-2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'2021 su'!F15</f>
        <v>16429048.659999998</v>
      </c>
      <c r="G15" s="189"/>
      <c r="H15" s="193">
        <f>'2021 su'!H15</f>
        <v>2.3387952115584865E-2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'2021 su'!G16</f>
        <v>7281069134.7700005</v>
      </c>
      <c r="H16" s="153">
        <f>'2021 su'!H16</f>
        <v>0.33883123289730244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'2021 su'!G17</f>
        <v>4041374228.0907106</v>
      </c>
      <c r="H17" s="134">
        <f>'2021 su'!H17</f>
        <v>0.28835444695082768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'2021 su'!G18</f>
        <v>3239694906.6792898</v>
      </c>
      <c r="H18" s="134">
        <f>'2021 su'!H18</f>
        <v>0.40762819224984415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'2021 su'!G19</f>
        <v>33736426.460000001</v>
      </c>
      <c r="H19" s="134">
        <f>'2021 su'!H19</f>
        <v>0.14123902456943704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'2021 su'!G21</f>
        <v>2433936074.2800002</v>
      </c>
      <c r="H21" s="134">
        <f>'2021 su'!H21</f>
        <v>-4.5659005815306908E-2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'2021 su'!G22</f>
        <v>1808415258.8</v>
      </c>
      <c r="H22" s="134">
        <f>'2021 su'!H22</f>
        <v>0.45544150610251388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'2021 su'!G24</f>
        <v>627478959.75999999</v>
      </c>
      <c r="H24" s="134">
        <f>'2021 su'!H24</f>
        <v>0.12905372696744322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'2021 su'!G25</f>
        <v>924131991.94999993</v>
      </c>
      <c r="H25" s="172">
        <f>'2021 su'!H25</f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3DEC7-6A1A-4DAC-ABF6-CE2CB932ADED}">
  <dimension ref="A1:H25"/>
  <sheetViews>
    <sheetView showGridLines="0" topLeftCell="A6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44502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32308724334.570004</v>
      </c>
      <c r="H6" s="128">
        <v>2.2364808646150536E-2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9265761758.3899994</v>
      </c>
      <c r="H7" s="134">
        <v>3.1065901609692581E-3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5673964289.0499973</v>
      </c>
      <c r="G8" s="189"/>
      <c r="H8" s="134">
        <v>-1.8031607269057837E-3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3081044707.130002</v>
      </c>
      <c r="G9" s="190"/>
      <c r="H9" s="134">
        <v>1.0464529632865816E-2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510752762.2099998</v>
      </c>
      <c r="G10" s="190"/>
      <c r="H10" s="134">
        <v>1.3971278869830295E-2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20122915422.040005</v>
      </c>
      <c r="H11" s="134">
        <v>2.5515246795330127E-2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2006586939.5499992</v>
      </c>
      <c r="H12" s="134">
        <v>9.5512340066219004E-2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913460214.58999956</v>
      </c>
      <c r="H13" s="134">
        <v>2.7056824480551356E-3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897406626.47999954</v>
      </c>
      <c r="G14" s="186"/>
      <c r="H14" s="134">
        <v>2.5693097954677668E-3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16053588.109999998</v>
      </c>
      <c r="G15" s="189"/>
      <c r="H15" s="193">
        <v>1.0388462792219944E-2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5438377112.7099991</v>
      </c>
      <c r="H16" s="153">
        <v>-6.1228895746547884E-2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3136849674.9132242</v>
      </c>
      <c r="H17" s="134">
        <v>-0.20976575009881904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2301527437.7967749</v>
      </c>
      <c r="H18" s="134">
        <v>0.26210517619821982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29561227.52</v>
      </c>
      <c r="H19" s="134">
        <v>4.7699158307386691E-2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1963684087.4000001</v>
      </c>
      <c r="H20" s="153">
        <v>4.5434660476131761E-2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1242520054.03</v>
      </c>
      <c r="H21" s="134">
        <v>-3.6113272846031941E-2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721164033.37</v>
      </c>
      <c r="H22" s="134">
        <v>0.22382706552384835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3106140586.3800001</v>
      </c>
      <c r="H23" s="153">
        <v>-3.7639089291213956E-2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2550384075.6199999</v>
      </c>
      <c r="H24" s="134">
        <v>-1.2337223635094929E-3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555756510.75999999</v>
      </c>
      <c r="H25" s="172"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E027F-E92C-4C10-A896-B3D00E5425D6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'2020'!H2</f>
        <v>44502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'2020'!H3</f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'2020'!G6</f>
        <v>32308724334.570004</v>
      </c>
      <c r="H6" s="128">
        <f>'2020'!H6</f>
        <v>2.2364808646150536E-2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'2020'!G7</f>
        <v>9265761758.3899994</v>
      </c>
      <c r="H7" s="134">
        <f>'2020'!H7</f>
        <v>3.1065901609692581E-3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'2020'!F8</f>
        <v>5673964289.0499973</v>
      </c>
      <c r="G8" s="189"/>
      <c r="H8" s="134">
        <f>'2020'!H8</f>
        <v>-1.8031607269057837E-3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'2020'!F9</f>
        <v>3081044707.130002</v>
      </c>
      <c r="G9" s="190"/>
      <c r="H9" s="134">
        <f>'2020'!H9</f>
        <v>1.0464529632865816E-2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'2020'!F10</f>
        <v>510752762.2099998</v>
      </c>
      <c r="G10" s="190"/>
      <c r="H10" s="134">
        <f>'2020'!H10</f>
        <v>1.3971278869830295E-2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'2020'!G11</f>
        <v>20122915422.040005</v>
      </c>
      <c r="H11" s="134">
        <f>'2020'!H11</f>
        <v>2.5515246795330127E-2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'2020'!G12</f>
        <v>2006586939.5499992</v>
      </c>
      <c r="H12" s="134">
        <f>'2020'!H12</f>
        <v>9.5512340066219004E-2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'2020'!G13</f>
        <v>913460214.58999956</v>
      </c>
      <c r="H13" s="134">
        <f>'2020'!H13</f>
        <v>2.7056824480551356E-3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'2020'!F14</f>
        <v>897406626.47999954</v>
      </c>
      <c r="G14" s="186"/>
      <c r="H14" s="134">
        <f>'2020'!H14</f>
        <v>2.5693097954677668E-3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'2020'!F15</f>
        <v>16053588.109999998</v>
      </c>
      <c r="G15" s="189"/>
      <c r="H15" s="193">
        <f>'2020'!H15</f>
        <v>1.0388462792219944E-2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'2020'!G16</f>
        <v>5438377112.7099991</v>
      </c>
      <c r="H16" s="153">
        <f>'2020'!H16</f>
        <v>-6.1228895746547884E-2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'2020'!G17</f>
        <v>3136849674.9132242</v>
      </c>
      <c r="H17" s="134">
        <f>'2020'!H17</f>
        <v>-0.20976575009881904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'2020'!G18</f>
        <v>2301527437.7967749</v>
      </c>
      <c r="H18" s="134">
        <f>'2020'!H18</f>
        <v>0.26210517619821982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'2020'!G19</f>
        <v>29561227.52</v>
      </c>
      <c r="H19" s="134">
        <f>'2020'!H19</f>
        <v>4.7699158307386691E-2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'2020'!G20</f>
        <v>1963684087.4000001</v>
      </c>
      <c r="H20" s="153">
        <f>'2020'!H20</f>
        <v>4.5434660476131761E-2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'2020'!G21</f>
        <v>1242520054.03</v>
      </c>
      <c r="H21" s="134">
        <f>'2020'!H21</f>
        <v>-3.6113272846031941E-2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'2020'!G22</f>
        <v>721164033.37</v>
      </c>
      <c r="H22" s="134">
        <f>'2020'!H22</f>
        <v>0.22382706552384835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'2020'!G23</f>
        <v>3106140586.3800001</v>
      </c>
      <c r="H23" s="153">
        <f>'2020'!H23</f>
        <v>-3.7639089291213956E-2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'2020'!G24</f>
        <v>2550384075.6199999</v>
      </c>
      <c r="H24" s="134">
        <f>'2020'!H24</f>
        <v>-1.2337223635094929E-3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'2020'!G25</f>
        <v>555756510.75999999</v>
      </c>
      <c r="H25" s="172">
        <f>'2020'!H25</f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44137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31601952709.38002</v>
      </c>
      <c r="H6" s="128">
        <v>2.7388247920839603E-2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9237065980.0999966</v>
      </c>
      <c r="H7" s="134">
        <v>8.6758843602521285E-3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5684213840.2099981</v>
      </c>
      <c r="G8" s="189"/>
      <c r="H8" s="134">
        <v>2.3033282719141956E-2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3049136923.4399986</v>
      </c>
      <c r="G9" s="190"/>
      <c r="H9" s="134">
        <v>-1.9434666201362694E-2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503715216.44999993</v>
      </c>
      <c r="G10" s="190"/>
      <c r="H10" s="134">
        <v>2.8491722408766851E-2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19622248898.710026</v>
      </c>
      <c r="H11" s="134">
        <v>3.4255592466783114E-2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1831642480.1100001</v>
      </c>
      <c r="H12" s="134">
        <v>5.7741570859862312E-2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910995350.46000016</v>
      </c>
      <c r="H13" s="134">
        <v>1.4591170297669986E-2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895106819.76000011</v>
      </c>
      <c r="G14" s="186"/>
      <c r="H14" s="134">
        <v>1.4466238018472133E-2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15888530.700000003</v>
      </c>
      <c r="G15" s="189"/>
      <c r="H15" s="193">
        <v>2.167948295732236E-2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5793081069.5700006</v>
      </c>
      <c r="H16" s="153">
        <v>-1.5362970765151585E-2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3969518753.8448105</v>
      </c>
      <c r="H17" s="134">
        <v>-1.4934184349561175E-2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1823562315.7251902</v>
      </c>
      <c r="H18" s="134">
        <v>-1.629506081325538E-2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28215377.75000003</v>
      </c>
      <c r="H19" s="134">
        <v>2.4400868602320491E-2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1878342245.23</v>
      </c>
      <c r="H20" s="153">
        <v>4.1706078671681635E-2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1289072687.72</v>
      </c>
      <c r="H21" s="134">
        <v>0.10766223233322614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589269557.51000011</v>
      </c>
      <c r="H22" s="134">
        <v>-7.83483485952714E-2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3227625469.6300001</v>
      </c>
      <c r="H23" s="153">
        <v>-0.11164065048139371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2553534428.1500001</v>
      </c>
      <c r="H24" s="134">
        <v>-0.13818057879404577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674091041.47999978</v>
      </c>
      <c r="H25" s="172"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'2019 fi'!H2</f>
        <v>44137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'2019 fi'!H3</f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'2019 fi'!G6</f>
        <v>31601952709.38002</v>
      </c>
      <c r="H6" s="128">
        <f>'2019 fi'!H6</f>
        <v>2.7388247920839603E-2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'2019 fi'!G7</f>
        <v>9237065980.0999966</v>
      </c>
      <c r="H7" s="134">
        <f>'2019 fi'!H7</f>
        <v>8.6758843602521285E-3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'2019 fi'!F8</f>
        <v>5684213840.2099981</v>
      </c>
      <c r="G8" s="189"/>
      <c r="H8" s="134">
        <f>'2019 fi'!H8</f>
        <v>2.3033282719141956E-2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'2019 fi'!F9</f>
        <v>3049136923.4399986</v>
      </c>
      <c r="G9" s="190"/>
      <c r="H9" s="134">
        <f>'2019 fi'!H9</f>
        <v>-1.9434666201362694E-2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'2019 fi'!F10</f>
        <v>503715216.44999993</v>
      </c>
      <c r="G10" s="190"/>
      <c r="H10" s="134">
        <f>'2019 fi'!H10</f>
        <v>2.8491722408766851E-2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'2019 fi'!G11</f>
        <v>19622248898.710026</v>
      </c>
      <c r="H11" s="134">
        <f>'2019 fi'!H11</f>
        <v>3.4255592466783114E-2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'2019 fi'!G12</f>
        <v>1831642480.1100001</v>
      </c>
      <c r="H12" s="134">
        <f>'2019 fi'!H12</f>
        <v>5.7741570859862312E-2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'2019 fi'!G13</f>
        <v>910995350.46000016</v>
      </c>
      <c r="H13" s="134">
        <f>'2019 fi'!H13</f>
        <v>1.4591170297669986E-2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'2019 fi'!F14</f>
        <v>895106819.76000011</v>
      </c>
      <c r="G14" s="186"/>
      <c r="H14" s="134">
        <f>'2019 fi'!H14</f>
        <v>1.4466238018472133E-2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'2019 fi'!F15</f>
        <v>15888530.700000003</v>
      </c>
      <c r="G15" s="189"/>
      <c r="H15" s="193">
        <f>'2019 fi'!H15</f>
        <v>2.167948295732236E-2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'2019 fi'!G16</f>
        <v>5793081069.5700006</v>
      </c>
      <c r="H16" s="153">
        <f>'2019 fi'!H16</f>
        <v>-1.5362970765151585E-2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'2019 fi'!G17</f>
        <v>3969518753.8448105</v>
      </c>
      <c r="H17" s="134">
        <f>'2019 fi'!H17</f>
        <v>-1.4934184349561175E-2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'2019 fi'!G18</f>
        <v>1823562315.7251902</v>
      </c>
      <c r="H18" s="134">
        <f>'2019 fi'!H18</f>
        <v>-1.629506081325538E-2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'2019 fi'!G19</f>
        <v>28215377.75000003</v>
      </c>
      <c r="H19" s="134">
        <f>'2019 fi'!H19</f>
        <v>2.4400868602320491E-2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'2019 fi'!G20</f>
        <v>1878342245.23</v>
      </c>
      <c r="H20" s="153">
        <f>'2019 fi'!H20</f>
        <v>4.1706078671681635E-2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'2019 fi'!G21</f>
        <v>1289072687.72</v>
      </c>
      <c r="H21" s="134">
        <f>'2019 fi'!H21</f>
        <v>0.10766223233322614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'2019 fi'!G22</f>
        <v>589269557.51000011</v>
      </c>
      <c r="H22" s="134">
        <f>'2019 fi'!H22</f>
        <v>-7.83483485952714E-2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'2019 fi'!G23</f>
        <v>3227625469.6300001</v>
      </c>
      <c r="H23" s="153">
        <f>'2019 fi'!H23</f>
        <v>-0.11164065048139371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'2019 fi'!G24</f>
        <v>2553534428.1500001</v>
      </c>
      <c r="H24" s="134">
        <f>'2019 fi'!H24</f>
        <v>-0.13818057879404577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'2019 fi'!G25</f>
        <v>674091041.47999978</v>
      </c>
      <c r="H25" s="172">
        <f>'2019 fi'!H25</f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  <col min="15" max="16" width="13.81640625" bestFit="1" customWidth="1"/>
    <col min="18" max="18" width="13.453125" bestFit="1" customWidth="1"/>
    <col min="19" max="19" width="11.08984375" bestFit="1" customWidth="1"/>
  </cols>
  <sheetData>
    <row r="1" spans="1:19" ht="17.149999999999999" customHeight="1">
      <c r="A1" s="107" t="s">
        <v>0</v>
      </c>
      <c r="B1" s="108"/>
      <c r="C1" s="19"/>
      <c r="D1" s="19"/>
      <c r="E1" s="23"/>
      <c r="F1" s="109" t="s">
        <v>8</v>
      </c>
      <c r="G1" s="23"/>
      <c r="H1" s="24" t="s">
        <v>11</v>
      </c>
    </row>
    <row r="2" spans="1:19" ht="17.149999999999999" customHeight="1">
      <c r="A2" s="110" t="s">
        <v>62</v>
      </c>
      <c r="B2" s="111"/>
      <c r="C2" s="112"/>
      <c r="D2" s="113"/>
      <c r="E2" s="114"/>
      <c r="F2" s="115"/>
      <c r="G2" s="25"/>
      <c r="H2" s="81">
        <v>43772</v>
      </c>
    </row>
    <row r="3" spans="1:19" ht="17.149999999999999" customHeight="1">
      <c r="A3" s="116"/>
      <c r="B3" s="111"/>
      <c r="C3" s="111"/>
      <c r="D3" s="111"/>
      <c r="E3" s="115"/>
      <c r="F3" s="117"/>
      <c r="G3" s="118" t="s">
        <v>1</v>
      </c>
      <c r="H3" s="27">
        <v>2018</v>
      </c>
    </row>
    <row r="4" spans="1:19" ht="17.149999999999999" customHeight="1">
      <c r="A4" s="119"/>
      <c r="B4" s="111"/>
      <c r="C4" s="111"/>
      <c r="D4" s="111"/>
      <c r="E4" s="115"/>
      <c r="F4" s="117"/>
      <c r="G4" s="117"/>
      <c r="H4" s="112"/>
    </row>
    <row r="5" spans="1:19" ht="17.149999999999999" customHeight="1">
      <c r="A5" s="120"/>
      <c r="B5" s="120"/>
      <c r="C5" s="120"/>
      <c r="D5" s="120"/>
      <c r="E5" s="121"/>
      <c r="F5" s="208" t="s">
        <v>25</v>
      </c>
      <c r="G5" s="209"/>
      <c r="H5" s="122" t="s">
        <v>31</v>
      </c>
    </row>
    <row r="6" spans="1:19" ht="18.899999999999999" customHeight="1">
      <c r="A6" s="123" t="s">
        <v>26</v>
      </c>
      <c r="B6" s="124"/>
      <c r="C6" s="124"/>
      <c r="D6" s="124"/>
      <c r="E6" s="125"/>
      <c r="F6" s="126"/>
      <c r="G6" s="127">
        <v>30759503793.559994</v>
      </c>
      <c r="H6" s="128">
        <v>2.275651032397108E-2</v>
      </c>
      <c r="I6" s="5"/>
    </row>
    <row r="7" spans="1:19" ht="18.899999999999999" customHeight="1">
      <c r="A7" s="129"/>
      <c r="B7" s="111" t="s">
        <v>52</v>
      </c>
      <c r="C7" s="130"/>
      <c r="D7" s="130"/>
      <c r="E7" s="131"/>
      <c r="F7" s="132"/>
      <c r="G7" s="133">
        <v>9157615566.430006</v>
      </c>
      <c r="H7" s="134">
        <v>2.0681379344193784E-2</v>
      </c>
      <c r="I7" s="5"/>
    </row>
    <row r="8" spans="1:19" ht="18.899999999999999" customHeight="1">
      <c r="A8" s="135"/>
      <c r="B8" s="136" t="s">
        <v>27</v>
      </c>
      <c r="C8" s="130" t="s">
        <v>2</v>
      </c>
      <c r="D8" s="130"/>
      <c r="E8" s="137"/>
      <c r="F8" s="138">
        <v>5556235497.1500092</v>
      </c>
      <c r="G8" s="139"/>
      <c r="H8" s="134">
        <v>3.4915710435565739E-3</v>
      </c>
      <c r="I8" s="5"/>
    </row>
    <row r="9" spans="1:19" ht="18.899999999999999" customHeight="1">
      <c r="A9" s="135"/>
      <c r="B9" s="140" t="s">
        <v>27</v>
      </c>
      <c r="C9" s="130" t="s">
        <v>3</v>
      </c>
      <c r="D9" s="130"/>
      <c r="E9" s="137"/>
      <c r="F9" s="138">
        <v>3109570385.9199963</v>
      </c>
      <c r="G9" s="141"/>
      <c r="H9" s="134">
        <v>5.5739008721728656E-2</v>
      </c>
      <c r="I9" s="5"/>
      <c r="O9" s="174"/>
      <c r="P9" s="9"/>
    </row>
    <row r="10" spans="1:19" ht="18.899999999999999" customHeight="1">
      <c r="A10" s="135"/>
      <c r="B10" s="140" t="s">
        <v>27</v>
      </c>
      <c r="C10" s="130" t="s">
        <v>55</v>
      </c>
      <c r="D10" s="130"/>
      <c r="E10" s="137"/>
      <c r="F10" s="138">
        <v>491809683.36000001</v>
      </c>
      <c r="G10" s="141"/>
      <c r="H10" s="134">
        <v>4.1828632874860716E-3</v>
      </c>
      <c r="I10" s="5"/>
      <c r="O10" s="174"/>
      <c r="P10" s="9"/>
      <c r="R10" s="9"/>
    </row>
    <row r="11" spans="1:19" ht="18.899999999999999" customHeight="1">
      <c r="A11" s="129"/>
      <c r="B11" s="130" t="s">
        <v>4</v>
      </c>
      <c r="C11" s="130"/>
      <c r="D11" s="130"/>
      <c r="E11" s="131"/>
      <c r="F11" s="126"/>
      <c r="G11" s="133">
        <v>18972340146.509991</v>
      </c>
      <c r="H11" s="134">
        <v>2.3747798295474798E-2</v>
      </c>
      <c r="I11" s="5"/>
      <c r="O11" s="174"/>
      <c r="P11" s="9"/>
      <c r="R11" s="9"/>
      <c r="S11" s="9"/>
    </row>
    <row r="12" spans="1:19" ht="18.899999999999999" customHeight="1">
      <c r="A12" s="129"/>
      <c r="B12" s="130" t="s">
        <v>5</v>
      </c>
      <c r="C12" s="130"/>
      <c r="D12" s="130"/>
      <c r="E12" s="131"/>
      <c r="F12" s="126"/>
      <c r="G12" s="133">
        <v>1731654054.7999983</v>
      </c>
      <c r="H12" s="134">
        <v>2.5131744435189507E-2</v>
      </c>
      <c r="I12" s="5"/>
      <c r="P12" s="9"/>
      <c r="R12" s="9"/>
      <c r="S12" s="9"/>
    </row>
    <row r="13" spans="1:19" ht="18.899999999999999" customHeight="1">
      <c r="A13" s="129"/>
      <c r="B13" s="130" t="s">
        <v>36</v>
      </c>
      <c r="C13" s="130"/>
      <c r="D13" s="130"/>
      <c r="E13" s="131"/>
      <c r="F13" s="126"/>
      <c r="G13" s="133">
        <v>897894025.82000005</v>
      </c>
      <c r="H13" s="134">
        <v>1.8486038653540149E-2</v>
      </c>
      <c r="I13" s="5"/>
      <c r="S13" s="9"/>
    </row>
    <row r="14" spans="1:19" ht="18.899999999999999" customHeight="1">
      <c r="A14" s="129"/>
      <c r="B14" s="142" t="s">
        <v>27</v>
      </c>
      <c r="C14" s="130" t="s">
        <v>37</v>
      </c>
      <c r="D14" s="130"/>
      <c r="E14" s="131"/>
      <c r="F14" s="132">
        <v>881408792.93850875</v>
      </c>
      <c r="G14" s="133"/>
      <c r="H14" s="134">
        <v>1.8614341695238013E-2</v>
      </c>
      <c r="I14" s="5"/>
      <c r="S14" s="9"/>
    </row>
    <row r="15" spans="1:19" ht="18.899999999999999" customHeight="1">
      <c r="A15" s="129"/>
      <c r="B15" s="142" t="s">
        <v>38</v>
      </c>
      <c r="C15" s="111" t="s">
        <v>39</v>
      </c>
      <c r="D15" s="111"/>
      <c r="E15" s="143"/>
      <c r="F15" s="132">
        <v>15551384.720000001</v>
      </c>
      <c r="G15" s="144"/>
      <c r="H15" s="145">
        <v>8.6714940637562243E-3</v>
      </c>
      <c r="I15" s="5"/>
      <c r="P15" s="9"/>
    </row>
    <row r="16" spans="1:19" ht="18.899999999999999" customHeight="1">
      <c r="A16" s="129"/>
      <c r="B16" s="142" t="s">
        <v>38</v>
      </c>
      <c r="C16" s="111" t="s">
        <v>46</v>
      </c>
      <c r="D16" s="111"/>
      <c r="E16" s="143"/>
      <c r="F16" s="132">
        <v>719337.57438834698</v>
      </c>
      <c r="G16" s="144"/>
      <c r="H16" s="145">
        <v>9.6761303885699812E-2</v>
      </c>
      <c r="I16" s="5"/>
      <c r="P16" s="9"/>
    </row>
    <row r="17" spans="1:16" ht="18.899999999999999" customHeight="1">
      <c r="A17" s="146"/>
      <c r="B17" s="147" t="s">
        <v>38</v>
      </c>
      <c r="C17" s="148" t="s">
        <v>47</v>
      </c>
      <c r="D17" s="148"/>
      <c r="E17" s="149"/>
      <c r="F17" s="132">
        <v>214510.58710294904</v>
      </c>
      <c r="G17" s="144"/>
      <c r="H17" s="145">
        <v>-3.1374174228766871E-2</v>
      </c>
      <c r="I17" s="5"/>
      <c r="P17" s="175"/>
    </row>
    <row r="18" spans="1:16" ht="18.899999999999999" customHeight="1">
      <c r="A18" s="43" t="s">
        <v>28</v>
      </c>
      <c r="B18" s="124"/>
      <c r="C18" s="124"/>
      <c r="D18" s="124"/>
      <c r="E18" s="150"/>
      <c r="F18" s="151"/>
      <c r="G18" s="152">
        <v>5883468626.0700006</v>
      </c>
      <c r="H18" s="153">
        <v>4.5268462963596212E-2</v>
      </c>
      <c r="I18" s="5"/>
    </row>
    <row r="19" spans="1:16" ht="18.899999999999999" customHeight="1">
      <c r="A19" s="154"/>
      <c r="B19" s="130" t="s">
        <v>6</v>
      </c>
      <c r="C19" s="130"/>
      <c r="D19" s="130"/>
      <c r="E19" s="155"/>
      <c r="F19" s="156"/>
      <c r="G19" s="157">
        <v>4029699021.9112797</v>
      </c>
      <c r="H19" s="134">
        <v>2.9927562795606821E-2</v>
      </c>
      <c r="I19" s="5"/>
    </row>
    <row r="20" spans="1:16" ht="18.899999999999999" customHeight="1">
      <c r="A20" s="154"/>
      <c r="B20" s="130" t="s">
        <v>7</v>
      </c>
      <c r="C20" s="130"/>
      <c r="D20" s="130"/>
      <c r="E20" s="155"/>
      <c r="F20" s="156"/>
      <c r="G20" s="157">
        <v>1853769604.158721</v>
      </c>
      <c r="H20" s="134">
        <v>8.0245538696156027E-2</v>
      </c>
      <c r="I20" s="5"/>
      <c r="P20" s="9"/>
    </row>
    <row r="21" spans="1:16" ht="18.899999999999999" customHeight="1">
      <c r="A21" s="154"/>
      <c r="B21" s="130" t="s">
        <v>40</v>
      </c>
      <c r="C21" s="130"/>
      <c r="D21" s="130"/>
      <c r="E21" s="155"/>
      <c r="F21" s="156"/>
      <c r="G21" s="158">
        <v>0</v>
      </c>
      <c r="H21" s="159"/>
      <c r="I21" s="5"/>
    </row>
    <row r="22" spans="1:16" ht="18.899999999999999" customHeight="1">
      <c r="A22" s="154"/>
      <c r="B22" s="130" t="s">
        <v>49</v>
      </c>
      <c r="C22" s="130"/>
      <c r="D22" s="130"/>
      <c r="E22" s="155"/>
      <c r="F22" s="156"/>
      <c r="G22" s="158">
        <v>0</v>
      </c>
      <c r="H22" s="159"/>
      <c r="I22" s="5"/>
      <c r="P22" s="9"/>
    </row>
    <row r="23" spans="1:16" ht="18.899999999999999" customHeight="1">
      <c r="A23" s="160" t="s">
        <v>56</v>
      </c>
      <c r="B23" s="130"/>
      <c r="C23" s="130"/>
      <c r="D23" s="130"/>
      <c r="E23" s="155"/>
      <c r="F23" s="156"/>
      <c r="G23" s="161">
        <v>27543297.37000002</v>
      </c>
      <c r="H23" s="134">
        <v>5.2756438604325329E-2</v>
      </c>
      <c r="I23" s="5"/>
    </row>
    <row r="24" spans="1:16" ht="18.899999999999999" customHeight="1">
      <c r="A24" s="162" t="s">
        <v>29</v>
      </c>
      <c r="B24" s="163"/>
      <c r="C24" s="163"/>
      <c r="D24" s="163"/>
      <c r="E24" s="164"/>
      <c r="F24" s="151"/>
      <c r="G24" s="165">
        <v>1803140332.6599998</v>
      </c>
      <c r="H24" s="153">
        <v>7.8999929270124447E-2</v>
      </c>
      <c r="I24" s="5"/>
    </row>
    <row r="25" spans="1:16" ht="18.899999999999999" customHeight="1">
      <c r="A25" s="154"/>
      <c r="B25" s="130" t="s">
        <v>10</v>
      </c>
      <c r="C25" s="130"/>
      <c r="D25" s="111"/>
      <c r="E25" s="115"/>
      <c r="F25" s="156"/>
      <c r="G25" s="133">
        <v>1163777774.5699999</v>
      </c>
      <c r="H25" s="134">
        <v>4.6172402747639563E-3</v>
      </c>
      <c r="I25" s="5"/>
    </row>
    <row r="26" spans="1:16" ht="18.899999999999999" customHeight="1">
      <c r="A26" s="154"/>
      <c r="B26" s="130" t="s">
        <v>9</v>
      </c>
      <c r="C26" s="130"/>
      <c r="D26" s="111"/>
      <c r="E26" s="115"/>
      <c r="F26" s="156"/>
      <c r="G26" s="133">
        <v>639362558.08999991</v>
      </c>
      <c r="H26" s="134">
        <v>0.24706756488811976</v>
      </c>
      <c r="I26" s="5"/>
    </row>
    <row r="27" spans="1:16" ht="18.899999999999999" customHeight="1">
      <c r="A27" s="162" t="s">
        <v>63</v>
      </c>
      <c r="B27" s="163"/>
      <c r="C27" s="163"/>
      <c r="D27" s="163"/>
      <c r="E27" s="166"/>
      <c r="F27" s="151"/>
      <c r="G27" s="165">
        <v>3633243091.75</v>
      </c>
      <c r="H27" s="153">
        <v>5.2142820167765169E-2</v>
      </c>
      <c r="I27" s="5"/>
    </row>
    <row r="28" spans="1:16" ht="18.899999999999999" customHeight="1">
      <c r="A28" s="154"/>
      <c r="B28" s="130" t="s">
        <v>10</v>
      </c>
      <c r="C28" s="130"/>
      <c r="D28" s="130"/>
      <c r="E28" s="115"/>
      <c r="F28" s="156"/>
      <c r="G28" s="133">
        <v>2962957628.1500001</v>
      </c>
      <c r="H28" s="134">
        <v>8.0425151081819912E-3</v>
      </c>
      <c r="I28" s="5"/>
    </row>
    <row r="29" spans="1:16" ht="18.899999999999999" customHeight="1">
      <c r="A29" s="167"/>
      <c r="B29" s="168" t="s">
        <v>9</v>
      </c>
      <c r="C29" s="168"/>
      <c r="D29" s="168"/>
      <c r="E29" s="169"/>
      <c r="F29" s="170"/>
      <c r="G29" s="171">
        <v>670285463.59999967</v>
      </c>
      <c r="H29" s="172">
        <v>0.30439685914302772</v>
      </c>
      <c r="I29" s="5"/>
    </row>
    <row r="30" spans="1:16">
      <c r="A30" s="5"/>
      <c r="B30" s="5"/>
      <c r="C30" s="5"/>
      <c r="D30" s="5"/>
      <c r="E30" s="32"/>
      <c r="F30" s="32"/>
      <c r="G30" s="32"/>
      <c r="H30" s="5"/>
      <c r="I30" s="5"/>
    </row>
    <row r="31" spans="1:16">
      <c r="A31" s="5"/>
      <c r="B31" s="5"/>
      <c r="C31" s="5"/>
      <c r="D31" s="5"/>
      <c r="E31" s="32"/>
      <c r="F31" s="32"/>
      <c r="G31" s="32"/>
      <c r="H31" s="5"/>
      <c r="I31" s="5"/>
    </row>
    <row r="32" spans="1:16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>
        <f>'2018 fi'!H2</f>
        <v>43772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2018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173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126"/>
      <c r="G6" s="127">
        <f>'2018 fi'!G6</f>
        <v>30759503793.559994</v>
      </c>
      <c r="H6" s="128">
        <f>'2018 fi'!H6</f>
        <v>2.275651032397108E-2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132"/>
      <c r="G7" s="133">
        <f>'2018 fi'!G7</f>
        <v>9157615566.430006</v>
      </c>
      <c r="H7" s="134">
        <f>'2018 fi'!H7</f>
        <v>2.0681379344193784E-2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138">
        <f>'2018 fi'!F8</f>
        <v>5556235497.1500092</v>
      </c>
      <c r="G8" s="139"/>
      <c r="H8" s="134">
        <f>'2018 fi'!H8</f>
        <v>3.4915710435565739E-3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138">
        <f>'2018 fi'!F9</f>
        <v>3109570385.9199963</v>
      </c>
      <c r="G9" s="141"/>
      <c r="H9" s="134">
        <f>'2018 fi'!H9</f>
        <v>5.5739008721728656E-2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138">
        <f>'2018 fi'!F10</f>
        <v>491809683.36000001</v>
      </c>
      <c r="G10" s="141"/>
      <c r="H10" s="134">
        <f>'2018 fi'!H10</f>
        <v>4.1828632874860716E-3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126"/>
      <c r="G11" s="133">
        <f>'2018 fi'!G11</f>
        <v>18972340146.509991</v>
      </c>
      <c r="H11" s="134">
        <f>'2018 fi'!H11</f>
        <v>2.3747798295474798E-2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126"/>
      <c r="G12" s="133">
        <f>'2018 fi'!G12</f>
        <v>1731654054.7999983</v>
      </c>
      <c r="H12" s="134">
        <f>'2018 fi'!H12</f>
        <v>2.5131744435189507E-2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126"/>
      <c r="G13" s="133">
        <f>'2018 fi'!G13</f>
        <v>897894025.82000005</v>
      </c>
      <c r="H13" s="134">
        <f>'2018 fi'!H13</f>
        <v>1.8486038653540149E-2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132">
        <f>'2018 fi'!F14</f>
        <v>881408792.93850875</v>
      </c>
      <c r="G14" s="133"/>
      <c r="H14" s="134">
        <f>'2018 fi'!H14</f>
        <v>1.8614341695238013E-2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132">
        <f>'2018 fi'!F15</f>
        <v>15551384.720000001</v>
      </c>
      <c r="G15" s="144"/>
      <c r="H15" s="145">
        <f>'2018 fi'!H15</f>
        <v>8.6714940637562243E-3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132">
        <f>'2018 fi'!F16</f>
        <v>719337.57438834698</v>
      </c>
      <c r="G16" s="144"/>
      <c r="H16" s="145">
        <f>'2018 fi'!H16</f>
        <v>9.6761303885699812E-2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132">
        <f>'2018 fi'!F17</f>
        <v>214510.58710294904</v>
      </c>
      <c r="G17" s="144"/>
      <c r="H17" s="145">
        <f>'2018 fi'!H17</f>
        <v>-3.1374174228766871E-2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151"/>
      <c r="G18" s="152">
        <f>'2018 fi'!G18</f>
        <v>5883468626.0700006</v>
      </c>
      <c r="H18" s="153">
        <f>'2018 fi'!H18</f>
        <v>4.5268462963596212E-2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156"/>
      <c r="G19" s="157">
        <f>'2018 fi'!G19</f>
        <v>4029699021.9112797</v>
      </c>
      <c r="H19" s="134">
        <f>'2018 fi'!H19</f>
        <v>2.9927562795606821E-2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156"/>
      <c r="G20" s="157">
        <f>'2018 fi'!G20</f>
        <v>1853769604.158721</v>
      </c>
      <c r="H20" s="134">
        <f>'2018 fi'!H20</f>
        <v>8.0245538696156027E-2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156"/>
      <c r="G21" s="158"/>
      <c r="H21" s="159">
        <f>'2018 fi'!H21</f>
        <v>0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156"/>
      <c r="G22" s="158"/>
      <c r="H22" s="159">
        <f>'2018 fi'!H22</f>
        <v>0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156"/>
      <c r="G23" s="161">
        <f>'2018 fi'!G23</f>
        <v>27543297.37000002</v>
      </c>
      <c r="H23" s="134">
        <f>'2018 fi'!H23</f>
        <v>5.2756438604325329E-2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151"/>
      <c r="G24" s="165">
        <f>'2018 fi'!G24</f>
        <v>1803140332.6599998</v>
      </c>
      <c r="H24" s="153">
        <f>'2018 fi'!H24</f>
        <v>7.8999929270124447E-2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156"/>
      <c r="G25" s="133">
        <f>'2018 fi'!G25</f>
        <v>1163777774.5699999</v>
      </c>
      <c r="H25" s="134">
        <f>'2018 fi'!H25</f>
        <v>4.6172402747639563E-3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156"/>
      <c r="G26" s="133">
        <f>'2018 fi'!G26</f>
        <v>639362558.08999991</v>
      </c>
      <c r="H26" s="134">
        <f>'2018 fi'!H26</f>
        <v>0.24706756488811976</v>
      </c>
      <c r="I26" s="5"/>
    </row>
    <row r="27" spans="1:9" ht="18.899999999999999" customHeight="1">
      <c r="A27" s="39" t="s">
        <v>64</v>
      </c>
      <c r="B27" s="74"/>
      <c r="C27" s="74"/>
      <c r="D27" s="74"/>
      <c r="E27" s="75"/>
      <c r="F27" s="151"/>
      <c r="G27" s="165">
        <f>'2018 fi'!G27</f>
        <v>3633243091.75</v>
      </c>
      <c r="H27" s="153">
        <f>'2018 fi'!H27</f>
        <v>5.2142820167765169E-2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156"/>
      <c r="G28" s="133">
        <f>'2018 fi'!G28</f>
        <v>2962957628.1500001</v>
      </c>
      <c r="H28" s="134">
        <f>'2018 fi'!H28</f>
        <v>8.0425151081819912E-3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170"/>
      <c r="G29" s="171">
        <f>'2018 fi'!G29</f>
        <v>670285463.59999967</v>
      </c>
      <c r="H29" s="172">
        <f>'2018 fi'!H29</f>
        <v>0.30439685914302772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67"/>
  <sheetViews>
    <sheetView showGridLines="0" workbookViewId="0">
      <selection activeCell="H1" sqref="H1:H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2017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30075099481.710003</v>
      </c>
      <c r="H6" s="51">
        <v>-1.4302410835278685E-2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8972060970.0099945</v>
      </c>
      <c r="H7" s="53">
        <v>1.3883282724803967E-2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5536903006.9399967</v>
      </c>
      <c r="G8" s="54"/>
      <c r="H8" s="53">
        <v>-5.28469565689169E-2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2945396883.349998</v>
      </c>
      <c r="G9" s="55"/>
      <c r="H9" s="53">
        <v>0.16956378766664293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489761079.71999973</v>
      </c>
      <c r="G10" s="55"/>
      <c r="H10" s="104">
        <v>9.8269560367731778E-3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18532240243.250008</v>
      </c>
      <c r="H11" s="53">
        <v>-1.3610060362082638E-2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1689201475.0299993</v>
      </c>
      <c r="H12" s="53">
        <v>-0.14054067732141201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881596793.42000091</v>
      </c>
      <c r="H13" s="53">
        <v>-3.0054377808555081E-2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865301770.12000084</v>
      </c>
      <c r="G14" s="52"/>
      <c r="H14" s="53">
        <v>-3.0126571965398845E-2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15417690.310000004</v>
      </c>
      <c r="G15" s="56"/>
      <c r="H15" s="57">
        <v>-2.9370765401292419E-2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655874.3200000003</v>
      </c>
      <c r="G16" s="56"/>
      <c r="H16" s="57">
        <v>3.7708667271374417E-2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221458.67</v>
      </c>
      <c r="G17" s="56"/>
      <c r="H17" s="57">
        <v>1.9297686512667563E-2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5628667499.8200006</v>
      </c>
      <c r="H18" s="60">
        <v>1.9589546246574496E-2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3912604310.7081985</v>
      </c>
      <c r="H19" s="53">
        <v>2.857343167413906E-2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1716063189.1118011</v>
      </c>
      <c r="H20" s="53">
        <v>-3.1825596614198925E-4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26163029.129999999</v>
      </c>
      <c r="H23" s="53">
        <v>0.13203146980464209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1671121826.5599988</v>
      </c>
      <c r="H24" s="60">
        <v>0.12672986412344533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1158429029.3999987</v>
      </c>
      <c r="H25" s="53">
        <v>5.137115502887446E-2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512692797.16000003</v>
      </c>
      <c r="H26" s="53">
        <v>0.34447133711025701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3453184322.6100011</v>
      </c>
      <c r="H27" s="60">
        <v>0.12365335854159176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2939318117.7800012</v>
      </c>
      <c r="H28" s="53">
        <v>0.12462026675382243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513866204.82999998</v>
      </c>
      <c r="H29" s="65">
        <v>0.11815443515473301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67"/>
  <sheetViews>
    <sheetView showGridLines="0" workbookViewId="0">
      <selection activeCell="O15" sqref="O15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15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15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15" ht="17.149999999999999" customHeight="1">
      <c r="A3" s="3"/>
      <c r="B3" s="5"/>
      <c r="C3" s="3"/>
      <c r="D3" s="3"/>
      <c r="E3" s="7"/>
      <c r="G3" s="26" t="s">
        <v>1</v>
      </c>
      <c r="H3" s="27">
        <v>2016</v>
      </c>
    </row>
    <row r="4" spans="1:15" ht="17.149999999999999" customHeight="1">
      <c r="A4" s="31"/>
      <c r="B4" s="14"/>
      <c r="C4" s="3"/>
      <c r="D4" s="3"/>
      <c r="E4" s="7"/>
      <c r="F4" s="13"/>
      <c r="G4" s="13"/>
      <c r="H4" s="12"/>
    </row>
    <row r="5" spans="1:15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15" ht="18.899999999999999" customHeight="1">
      <c r="A6" s="43" t="s">
        <v>26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15" ht="18.899999999999999" customHeight="1">
      <c r="A7" s="38"/>
      <c r="B7" s="99" t="s">
        <v>52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15" ht="18.899999999999999" customHeight="1">
      <c r="A8" s="39"/>
      <c r="B8" s="40" t="s">
        <v>27</v>
      </c>
      <c r="C8" s="29" t="s">
        <v>2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15" ht="18.899999999999999" customHeight="1">
      <c r="A9" s="39"/>
      <c r="B9" s="37" t="s">
        <v>27</v>
      </c>
      <c r="C9" s="29" t="s">
        <v>3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15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15" ht="18.899999999999999" customHeight="1">
      <c r="A11" s="38"/>
      <c r="B11" s="29" t="s">
        <v>4</v>
      </c>
      <c r="C11" s="29"/>
      <c r="D11" s="29"/>
      <c r="E11" s="73"/>
      <c r="F11" s="88"/>
      <c r="G11" s="52">
        <v>18787945313.039989</v>
      </c>
      <c r="H11" s="53">
        <v>8.4214799043896681E-3</v>
      </c>
      <c r="I11" s="5"/>
    </row>
    <row r="12" spans="1:15" ht="18.899999999999999" customHeight="1">
      <c r="A12" s="38"/>
      <c r="B12" s="29" t="s">
        <v>5</v>
      </c>
      <c r="C12" s="29"/>
      <c r="D12" s="29"/>
      <c r="E12" s="73"/>
      <c r="F12" s="88"/>
      <c r="G12" s="52">
        <v>1965423412.6700025</v>
      </c>
      <c r="H12" s="53">
        <v>1.3732457219758564E-2</v>
      </c>
      <c r="I12" s="5"/>
    </row>
    <row r="13" spans="1:15" ht="18.899999999999999" customHeight="1">
      <c r="A13" s="38"/>
      <c r="B13" s="29" t="s">
        <v>36</v>
      </c>
      <c r="C13" s="29"/>
      <c r="D13" s="29"/>
      <c r="E13" s="73"/>
      <c r="F13" s="88"/>
      <c r="G13" s="52">
        <v>908913626.96000087</v>
      </c>
      <c r="H13" s="53">
        <v>-3.924226621684841E-3</v>
      </c>
      <c r="I13" s="5"/>
    </row>
    <row r="14" spans="1:15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892180098.05000079</v>
      </c>
      <c r="G14" s="52"/>
      <c r="H14" s="53">
        <v>-4.6421924594852657E-3</v>
      </c>
      <c r="I14" s="5"/>
    </row>
    <row r="15" spans="1:15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15884222.070000006</v>
      </c>
      <c r="G15" s="56"/>
      <c r="H15" s="57">
        <v>3.8354034629334302E-2</v>
      </c>
      <c r="I15" s="5"/>
      <c r="O15">
        <f>1853/1716</f>
        <v>1.0798368298368299</v>
      </c>
    </row>
    <row r="16" spans="1:15" ht="18.899999999999999" customHeight="1">
      <c r="A16" s="38"/>
      <c r="B16" s="80" t="s">
        <v>38</v>
      </c>
      <c r="C16" s="14" t="s">
        <v>46</v>
      </c>
      <c r="D16" s="14"/>
      <c r="E16" s="77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106">
        <v>0</v>
      </c>
      <c r="H21" s="104"/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106">
        <v>0</v>
      </c>
      <c r="H22" s="104"/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23111574.039999992</v>
      </c>
      <c r="H23" s="53">
        <f>G23/'2015 fi'!G23-1</f>
        <v>6.711022541833489E-2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67"/>
  <sheetViews>
    <sheetView showGridLines="0" topLeftCell="A7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2016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18787945313.039989</v>
      </c>
      <c r="H11" s="53">
        <v>8.4214799043896681E-3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1965423412.6700025</v>
      </c>
      <c r="H12" s="53">
        <v>1.3732457219758564E-2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908913626.96000087</v>
      </c>
      <c r="H13" s="53">
        <v>-3.924226621684841E-3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892180098.05000079</v>
      </c>
      <c r="G14" s="52"/>
      <c r="H14" s="53">
        <v>-4.6421924594852657E-3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15884222.070000006</v>
      </c>
      <c r="G15" s="56"/>
      <c r="H15" s="57">
        <v>3.8354034629334302E-2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23111574.039999992</v>
      </c>
      <c r="H23" s="105">
        <v>6.7110225418334918E-2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21658094.440000005</v>
      </c>
      <c r="H23" s="104">
        <v>4.3052361984159779E-2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21658094.440000005</v>
      </c>
      <c r="H23" s="105">
        <v>4.3052361984159779E-2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20764148.789999973</v>
      </c>
      <c r="H23" s="104">
        <v>7.7449488046931234E-2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20764148.789999973</v>
      </c>
      <c r="H23" s="105">
        <v>7.7449488046931234E-2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19271575.160000015</v>
      </c>
      <c r="H23" s="104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19271575.160000015</v>
      </c>
      <c r="H23" s="105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1"/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2012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/>
      <c r="H23" s="53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14"/>
  <dimension ref="A1:I67"/>
  <sheetViews>
    <sheetView showGridLines="0" workbookViewId="0">
      <selection activeCell="G3" sqref="G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/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/>
      <c r="H23" s="51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D2D573-1281-4F76-B316-8D674C5E4FF7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E892E5EB-E987-4D54-9266-FFD48042FE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803A4E-7A24-4677-9A27-84FDCF079B44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D88237D9-ECE3-49EE-B776-231A8D557D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37</vt:i4>
      </vt:variant>
    </vt:vector>
  </HeadingPairs>
  <TitlesOfParts>
    <vt:vector size="37" baseType="lpstr">
      <vt:lpstr>2024 3.11. su</vt:lpstr>
      <vt:lpstr>2024 3.11 sv</vt:lpstr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28.7 su</vt:lpstr>
      <vt:lpstr>2024 28.7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</vt:lpstr>
      <vt:lpstr>2020 sv</vt:lpstr>
      <vt:lpstr>2019 fi</vt:lpstr>
      <vt:lpstr>2019 sv</vt:lpstr>
      <vt:lpstr>2018 fi</vt:lpstr>
      <vt:lpstr>2018 sv</vt:lpstr>
      <vt:lpstr>2017 sv</vt:lpstr>
      <vt:lpstr>2016 fi</vt:lpstr>
      <vt:lpstr>2016 sv</vt:lpstr>
      <vt:lpstr>2015 fi</vt:lpstr>
      <vt:lpstr>2015 sv</vt:lpstr>
      <vt:lpstr>2014 fi</vt:lpstr>
      <vt:lpstr>2014 sv</vt:lpstr>
      <vt:lpstr>2013 fi</vt:lpstr>
      <vt:lpstr>2013 sv</vt:lpstr>
      <vt:lpstr>2012 fi</vt:lpstr>
      <vt:lpstr>2012 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satu.saren@vero.fi</dc:creator>
  <cp:lastModifiedBy>Einiö Jyrki (Tuotehallinta/Helsinki)</cp:lastModifiedBy>
  <cp:lastPrinted>2014-01-07T08:03:21Z</cp:lastPrinted>
  <dcterms:created xsi:type="dcterms:W3CDTF">1996-10-14T23:33:28Z</dcterms:created>
  <dcterms:modified xsi:type="dcterms:W3CDTF">2025-11-03T10:33:36Z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13100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2025-06-13T07:31:44Z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3059711a-f771-47c4-a87f-848dac2f686c</vt:lpwstr>
  </property>
  <property fmtid="{D5CDD505-2E9C-101B-9397-08002B2CF9AE}" pid="18" name="MSIP_Label_f2f51444-ae10-438e-b4dd-2a36f2c39f36_ContentBits">
    <vt:lpwstr>0</vt:lpwstr>
  </property>
</Properties>
</file>